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6\ТОРГИ\223-ФЗ\Спецодежда и СИЗ\"/>
    </mc:Choice>
  </mc:AlternateContent>
  <xr:revisionPtr revIDLastSave="0" documentId="8_{C10F2A5F-F82F-40D7-9C8F-F995957A0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K28" i="1" s="1"/>
  <c r="J35" i="1"/>
  <c r="K35" i="1" s="1"/>
  <c r="J36" i="1"/>
  <c r="K36" i="1" s="1"/>
  <c r="J37" i="1"/>
  <c r="K37" i="1" s="1"/>
  <c r="J38" i="1"/>
  <c r="K38" i="1" s="1"/>
  <c r="J40" i="1"/>
  <c r="K40" i="1" s="1"/>
  <c r="J26" i="1"/>
  <c r="K26" i="1" s="1"/>
  <c r="J27" i="1"/>
  <c r="K27" i="1" s="1"/>
  <c r="J29" i="1"/>
  <c r="K29" i="1" s="1"/>
  <c r="J30" i="1"/>
  <c r="K30" i="1" s="1"/>
  <c r="J31" i="1"/>
  <c r="K31" i="1" s="1"/>
  <c r="J32" i="1"/>
  <c r="K32" i="1" s="1"/>
  <c r="J33" i="1"/>
  <c r="K33" i="1" s="1"/>
  <c r="J34" i="1"/>
  <c r="K34" i="1" s="1"/>
  <c r="J39" i="1"/>
  <c r="K39" i="1" s="1"/>
  <c r="J41" i="1"/>
  <c r="K41" i="1" s="1"/>
  <c r="J42" i="1"/>
  <c r="K42" i="1" s="1"/>
  <c r="K43" i="1" l="1"/>
  <c r="G16" i="1" s="1"/>
  <c r="K13" i="1" l="1"/>
</calcChain>
</file>

<file path=xl/sharedStrings.xml><?xml version="1.0" encoding="utf-8"?>
<sst xmlns="http://schemas.openxmlformats.org/spreadsheetml/2006/main" count="72" uniqueCount="54">
  <si>
    <t>Приложение № 3</t>
  </si>
  <si>
    <t xml:space="preserve">к запросу цен </t>
  </si>
  <si>
    <t>Обоснование начальной (максимальной) цены контракта (договора, чека), 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</si>
  <si>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</si>
  <si>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</si>
  <si>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условиями договора</t>
  </si>
  <si>
    <t>Информация о валюте, используемой для формирования ценыдоговора и расчетов с поставщиками (подрядчиками, исполнителями)</t>
  </si>
  <si>
    <t>Цена договора указана в рублях Российской Федерации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</si>
  <si>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</t>
  </si>
  <si>
    <t>Оплата в иностранной валюте не допускается.</t>
  </si>
  <si>
    <t>Используемый метод определения с обоснованием</t>
  </si>
  <si>
    <t>Для определения начальной (максимальной) цены контракта были использованы: коммерческие предложения и цены с сайтов</t>
  </si>
  <si>
    <t xml:space="preserve">Расчет НМЦК </t>
  </si>
  <si>
    <t xml:space="preserve">Начальная (максимальная) цена контракта: </t>
  </si>
  <si>
    <t xml:space="preserve"> рублей</t>
  </si>
  <si>
    <t>Приложение № 1 к обоснованию</t>
  </si>
  <si>
    <t>Код вида расходов (КВР)</t>
  </si>
  <si>
    <t xml:space="preserve">Наименование бюджета: внебюджетные средства </t>
  </si>
  <si>
    <r>
      <rPr>
        <sz val="12"/>
        <color rgb="FF000000"/>
        <rFont val="Times New Roman"/>
        <charset val="204"/>
      </rPr>
      <t xml:space="preserve">КВР </t>
    </r>
    <r>
      <rPr>
        <b/>
        <sz val="12"/>
        <color rgb="FF000000"/>
        <rFont val="Times New Roman"/>
        <charset val="204"/>
      </rPr>
      <t>244 </t>
    </r>
    <r>
      <rPr>
        <sz val="12"/>
        <color rgb="FF000000"/>
        <rFont val="Times New Roman"/>
        <charset val="204"/>
      </rPr>
      <t xml:space="preserve"> на сумму </t>
    </r>
  </si>
  <si>
    <t xml:space="preserve">                        Контрактный управляющий                                          (подпись/расшифровка подписи)</t>
  </si>
  <si>
    <t xml:space="preserve"> </t>
  </si>
  <si>
    <t>Расчет начальной (максимальной) цены контракта методом сопоставимых рыночных цен (анализа рынка)</t>
  </si>
  <si>
    <t>№ п/п</t>
  </si>
  <si>
    <t>Наименование</t>
  </si>
  <si>
    <t>Ед.изм.</t>
  </si>
  <si>
    <t>Количество товара</t>
  </si>
  <si>
    <t>Средняя цена за ед. изм</t>
  </si>
  <si>
    <t>Сумма по средней</t>
  </si>
  <si>
    <t xml:space="preserve">чебыкина </t>
  </si>
  <si>
    <t>Выбран метод: Метод сопоставления рыночных цен (анализ рынка) на основании ст.22 Федерального закона от 05.04.2013 №44 ФЗ «О контрактной системе закупок товаров, работ, услуг для обеспечения государственных и муниципальных нужд» и Методических рекомендаций по применению методов определения НМЦК, утвержденных приказом Минэкономразвития России от 02.10.2013 №567</t>
  </si>
  <si>
    <t xml:space="preserve">    Работник:Бабич Е.В.     _______________/______________________/</t>
  </si>
  <si>
    <t>Итого:</t>
  </si>
  <si>
    <t xml:space="preserve">Цена №3 </t>
  </si>
  <si>
    <t xml:space="preserve">Цена №2 </t>
  </si>
  <si>
    <t xml:space="preserve">Цена №1 </t>
  </si>
  <si>
    <t>Поставка спецодежды и средств индивидуальной защиты для нужд ГБУСО ВО «Александровский комплексный центр социального обслуживания населения»</t>
  </si>
  <si>
    <t>Костюм для защиты от механических воздействий (истирания) мужской</t>
  </si>
  <si>
    <t>Жилет сигнальный повышенной видимости</t>
  </si>
  <si>
    <t>Пальто, полупальто или плащ для защиты от воды</t>
  </si>
  <si>
    <t>Халат для защиты от общих производственных загрязнений и механических воздействий</t>
  </si>
  <si>
    <t>Костюм для защиты от механических воздействий (истирания) или халат</t>
  </si>
  <si>
    <t>Обувь специальная для защиты от механических воздействий (истирания)</t>
  </si>
  <si>
    <t>Обувь комнатная или бахилы на обувь</t>
  </si>
  <si>
    <t>Обувь специальная для защиты от механических воздействий (ударов) и от скольжения</t>
  </si>
  <si>
    <t>Головной убор для защиты от общих производственных загрязнений</t>
  </si>
  <si>
    <t>Очки защитные от ультрафиолетового излучения, слепящей яркости</t>
  </si>
  <si>
    <t>Респиратор или защитная маска</t>
  </si>
  <si>
    <t>Перчатки для защиты от механических воздействий (истирания)</t>
  </si>
  <si>
    <t>Перчатки для защиты от воды и растворов нетоксичных веществ</t>
  </si>
  <si>
    <t>Жидкое мыло в дозирующих устройствах</t>
  </si>
  <si>
    <t>компл.</t>
  </si>
  <si>
    <t>пар.</t>
  </si>
  <si>
    <t>шт.</t>
  </si>
  <si>
    <t xml:space="preserve">                " 26 "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</si>
</sst>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b/>
      <sz val="12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3" tint="0.79998168889431442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" fontId="12" fillId="4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/>
    </xf>
    <xf numFmtId="4" fontId="13" fillId="0" borderId="5" xfId="0" applyNumberFormat="1" applyFont="1" applyBorder="1"/>
    <xf numFmtId="4" fontId="8" fillId="3" borderId="4" xfId="0" applyNumberFormat="1" applyFont="1" applyFill="1" applyBorder="1" applyAlignment="1">
      <alignment vertical="center" wrapText="1"/>
    </xf>
    <xf numFmtId="0" fontId="13" fillId="0" borderId="6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13" fillId="0" borderId="8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right"/>
    </xf>
    <xf numFmtId="0" fontId="14" fillId="0" borderId="5" xfId="0" applyFont="1" applyBorder="1" applyAlignment="1">
      <alignment horizontal="center" vertical="center" wrapText="1"/>
    </xf>
    <xf numFmtId="4" fontId="0" fillId="0" borderId="0" xfId="0" applyNumberFormat="1"/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BreakPreview" topLeftCell="B11" zoomScale="140" zoomScaleNormal="140" zoomScaleSheetLayoutView="140" workbookViewId="0">
      <selection activeCell="C18" sqref="C18:K18"/>
    </sheetView>
  </sheetViews>
  <sheetFormatPr defaultColWidth="9" defaultRowHeight="15"/>
  <cols>
    <col min="1" max="1" width="9" hidden="1" customWidth="1"/>
    <col min="2" max="2" width="2" customWidth="1"/>
    <col min="3" max="3" width="21.28515625" style="1" customWidth="1"/>
    <col min="4" max="4" width="20.28515625" customWidth="1"/>
    <col min="5" max="5" width="6.42578125" customWidth="1"/>
    <col min="6" max="6" width="9.140625" customWidth="1"/>
    <col min="7" max="7" width="7.7109375" customWidth="1"/>
    <col min="8" max="8" width="7.42578125" customWidth="1"/>
    <col min="9" max="9" width="8.5703125" style="2" customWidth="1"/>
    <col min="10" max="10" width="8.85546875" customWidth="1"/>
    <col min="11" max="11" width="11.7109375" customWidth="1"/>
    <col min="12" max="12" width="12.5703125" style="41" customWidth="1"/>
    <col min="13" max="13" width="5.140625" customWidth="1"/>
  </cols>
  <sheetData>
    <row r="1" spans="1:11" ht="14.4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4.4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>
      <c r="C3" s="3"/>
    </row>
    <row r="4" spans="1:11" ht="42.6" customHeight="1">
      <c r="C4" s="26" t="s">
        <v>2</v>
      </c>
      <c r="D4" s="26"/>
      <c r="E4" s="26"/>
      <c r="F4" s="26"/>
      <c r="G4" s="26"/>
      <c r="H4" s="26"/>
      <c r="I4" s="26"/>
      <c r="J4" s="26"/>
      <c r="K4" s="26"/>
    </row>
    <row r="5" spans="1:11">
      <c r="C5" s="4"/>
    </row>
    <row r="6" spans="1:11" ht="37.9" customHeight="1">
      <c r="C6" s="5" t="s">
        <v>3</v>
      </c>
      <c r="D6" s="27" t="s">
        <v>35</v>
      </c>
      <c r="E6" s="27"/>
      <c r="F6" s="27"/>
      <c r="G6" s="27"/>
      <c r="H6" s="27"/>
      <c r="I6" s="27"/>
      <c r="J6" s="27"/>
      <c r="K6" s="27"/>
    </row>
    <row r="7" spans="1:11" ht="35.25" customHeight="1">
      <c r="C7" s="5" t="s">
        <v>4</v>
      </c>
      <c r="D7" s="27" t="s">
        <v>5</v>
      </c>
      <c r="E7" s="27"/>
      <c r="F7" s="27"/>
      <c r="G7" s="27"/>
      <c r="H7" s="27"/>
      <c r="I7" s="27"/>
      <c r="J7" s="27"/>
      <c r="K7" s="27"/>
    </row>
    <row r="8" spans="1:11" ht="71.25" customHeight="1">
      <c r="C8" s="5" t="s">
        <v>6</v>
      </c>
      <c r="D8" s="27" t="s">
        <v>7</v>
      </c>
      <c r="E8" s="27"/>
      <c r="F8" s="27"/>
      <c r="G8" s="27"/>
      <c r="H8" s="27"/>
      <c r="I8" s="27"/>
      <c r="J8" s="27"/>
      <c r="K8" s="27"/>
    </row>
    <row r="9" spans="1:11" ht="99.75" customHeight="1">
      <c r="C9" s="5" t="s">
        <v>8</v>
      </c>
      <c r="D9" s="27" t="s">
        <v>9</v>
      </c>
      <c r="E9" s="27"/>
      <c r="F9" s="27"/>
      <c r="G9" s="27"/>
      <c r="H9" s="27"/>
      <c r="I9" s="27"/>
      <c r="J9" s="27"/>
      <c r="K9" s="27"/>
    </row>
    <row r="10" spans="1:11" ht="112.5" customHeight="1">
      <c r="C10" s="29" t="s">
        <v>10</v>
      </c>
      <c r="D10" s="27" t="s">
        <v>29</v>
      </c>
      <c r="E10" s="27"/>
      <c r="F10" s="27"/>
      <c r="G10" s="27"/>
      <c r="H10" s="27"/>
      <c r="I10" s="27"/>
      <c r="J10" s="27"/>
      <c r="K10" s="27"/>
    </row>
    <row r="11" spans="1:11" ht="37.9" customHeight="1">
      <c r="C11" s="29"/>
      <c r="D11" s="27" t="s">
        <v>11</v>
      </c>
      <c r="E11" s="27"/>
      <c r="F11" s="27"/>
      <c r="G11" s="27"/>
      <c r="H11" s="27"/>
      <c r="I11" s="27"/>
      <c r="J11" s="27"/>
      <c r="K11" s="27"/>
    </row>
    <row r="12" spans="1:11" ht="37.9" customHeight="1">
      <c r="C12" s="29" t="s">
        <v>12</v>
      </c>
      <c r="D12" s="27" t="s">
        <v>13</v>
      </c>
      <c r="E12" s="27"/>
      <c r="F12" s="27"/>
      <c r="G12" s="27"/>
      <c r="H12" s="27"/>
      <c r="I12" s="27"/>
      <c r="J12" s="27"/>
      <c r="K12" s="27"/>
    </row>
    <row r="13" spans="1:11" ht="37.9" customHeight="1">
      <c r="C13" s="29"/>
      <c r="D13" s="6" t="s">
        <v>14</v>
      </c>
      <c r="E13" s="7"/>
      <c r="F13" s="7"/>
      <c r="G13" s="7"/>
      <c r="H13" s="7"/>
      <c r="I13" s="7"/>
      <c r="J13" s="7"/>
      <c r="K13" s="21">
        <f>K43</f>
        <v>124607.70333333334</v>
      </c>
    </row>
    <row r="14" spans="1:11" ht="37.9" customHeight="1">
      <c r="C14" s="29"/>
      <c r="D14" s="27" t="s">
        <v>15</v>
      </c>
      <c r="E14" s="27"/>
      <c r="F14" s="27"/>
      <c r="G14" s="27"/>
      <c r="H14" s="27"/>
      <c r="I14" s="27"/>
      <c r="J14" s="27"/>
      <c r="K14" s="27"/>
    </row>
    <row r="15" spans="1:11" ht="37.9" customHeight="1">
      <c r="C15" s="29" t="s">
        <v>16</v>
      </c>
      <c r="D15" s="27" t="s">
        <v>17</v>
      </c>
      <c r="E15" s="27"/>
      <c r="F15" s="27"/>
      <c r="G15" s="27"/>
      <c r="H15" s="27"/>
      <c r="I15" s="27"/>
      <c r="J15" s="27"/>
      <c r="K15" s="27"/>
    </row>
    <row r="16" spans="1:11" ht="37.9" customHeight="1">
      <c r="C16" s="29"/>
      <c r="D16" s="30" t="s">
        <v>18</v>
      </c>
      <c r="E16" s="31"/>
      <c r="F16" s="32"/>
      <c r="G16" s="33">
        <f>K43</f>
        <v>124607.70333333334</v>
      </c>
      <c r="H16" s="34"/>
      <c r="I16" s="34"/>
      <c r="J16" s="34"/>
      <c r="K16" s="35"/>
    </row>
    <row r="17" spans="1:11">
      <c r="C17" s="8"/>
    </row>
    <row r="18" spans="1:11" ht="15.75">
      <c r="C18" s="28" t="s">
        <v>30</v>
      </c>
      <c r="D18" s="28"/>
      <c r="E18" s="28"/>
      <c r="F18" s="28"/>
      <c r="G18" s="28"/>
      <c r="H18" s="28"/>
      <c r="I18" s="28"/>
      <c r="J18" s="28"/>
      <c r="K18" s="28"/>
    </row>
    <row r="19" spans="1:11" ht="15.75">
      <c r="C19" s="28" t="s">
        <v>19</v>
      </c>
      <c r="D19" s="28"/>
      <c r="E19" s="28"/>
      <c r="F19" s="28"/>
      <c r="G19" s="28"/>
      <c r="H19" s="28"/>
      <c r="I19" s="28"/>
      <c r="J19" s="28"/>
      <c r="K19" s="28"/>
    </row>
    <row r="20" spans="1:11" ht="15.75">
      <c r="C20" s="42" t="s">
        <v>53</v>
      </c>
      <c r="D20" s="28"/>
      <c r="E20" s="28"/>
      <c r="F20" s="28"/>
      <c r="G20" s="28"/>
      <c r="H20" s="28"/>
      <c r="I20" s="28"/>
      <c r="J20" s="28"/>
      <c r="K20" s="28"/>
    </row>
    <row r="22" spans="1:11" ht="15.75">
      <c r="C22" s="25" t="s">
        <v>15</v>
      </c>
      <c r="D22" s="25"/>
      <c r="E22" s="25"/>
      <c r="F22" s="25"/>
      <c r="G22" s="25"/>
      <c r="H22" s="25"/>
      <c r="I22" s="25"/>
      <c r="J22" s="25"/>
      <c r="K22" s="25"/>
    </row>
    <row r="23" spans="1:11">
      <c r="C23" s="8" t="s">
        <v>20</v>
      </c>
    </row>
    <row r="24" spans="1:11" ht="44.45" customHeight="1">
      <c r="C24" s="11" t="s">
        <v>21</v>
      </c>
      <c r="D24" s="12"/>
      <c r="E24" s="12"/>
      <c r="F24" s="12"/>
      <c r="G24" s="12"/>
      <c r="H24" s="12"/>
      <c r="I24" s="13"/>
      <c r="J24" s="12"/>
      <c r="K24" s="12"/>
    </row>
    <row r="25" spans="1:11" ht="38.25" customHeight="1">
      <c r="C25" s="14" t="s">
        <v>22</v>
      </c>
      <c r="D25" s="14" t="s">
        <v>23</v>
      </c>
      <c r="E25" s="14" t="s">
        <v>24</v>
      </c>
      <c r="F25" s="38" t="s">
        <v>25</v>
      </c>
      <c r="G25" s="14" t="s">
        <v>34</v>
      </c>
      <c r="H25" s="14" t="s">
        <v>33</v>
      </c>
      <c r="I25" s="14" t="s">
        <v>32</v>
      </c>
      <c r="J25" s="14" t="s">
        <v>26</v>
      </c>
      <c r="K25" s="14" t="s">
        <v>27</v>
      </c>
    </row>
    <row r="26" spans="1:11" ht="29.25" customHeight="1">
      <c r="A26" s="10" t="s">
        <v>28</v>
      </c>
      <c r="B26" s="10"/>
      <c r="C26" s="15">
        <v>1</v>
      </c>
      <c r="D26" s="16" t="s">
        <v>36</v>
      </c>
      <c r="E26" s="36" t="s">
        <v>50</v>
      </c>
      <c r="F26" s="40">
        <v>5</v>
      </c>
      <c r="G26" s="37">
        <v>3115.88</v>
      </c>
      <c r="H26" s="19">
        <v>3427.59</v>
      </c>
      <c r="I26" s="19">
        <v>5032.5</v>
      </c>
      <c r="J26" s="17">
        <f>(G26+H26+I26)/3</f>
        <v>3858.6566666666672</v>
      </c>
      <c r="K26" s="18">
        <f>F26*J26</f>
        <v>19293.283333333336</v>
      </c>
    </row>
    <row r="27" spans="1:11" ht="34.5" customHeight="1">
      <c r="A27" s="10"/>
      <c r="B27" s="10"/>
      <c r="C27" s="15">
        <v>2</v>
      </c>
      <c r="D27" s="16" t="s">
        <v>37</v>
      </c>
      <c r="E27" s="36" t="s">
        <v>52</v>
      </c>
      <c r="F27" s="40">
        <v>5</v>
      </c>
      <c r="G27" s="37">
        <v>765.55</v>
      </c>
      <c r="H27" s="19">
        <v>842.41</v>
      </c>
      <c r="I27" s="19">
        <v>919.88</v>
      </c>
      <c r="J27" s="17">
        <f t="shared" ref="J27:J42" si="0">(G27+H27+I27)/3</f>
        <v>842.61333333333334</v>
      </c>
      <c r="K27" s="18">
        <f t="shared" ref="K27:K42" si="1">F27*J27</f>
        <v>4213.0666666666666</v>
      </c>
    </row>
    <row r="28" spans="1:11" ht="30" customHeight="1">
      <c r="A28" s="10"/>
      <c r="B28" s="10"/>
      <c r="C28" s="15">
        <v>3</v>
      </c>
      <c r="D28" s="16" t="s">
        <v>38</v>
      </c>
      <c r="E28" s="36" t="s">
        <v>52</v>
      </c>
      <c r="F28" s="40">
        <v>5</v>
      </c>
      <c r="G28" s="37">
        <v>1239</v>
      </c>
      <c r="H28" s="19">
        <v>1363.35</v>
      </c>
      <c r="I28" s="19">
        <v>1509.75</v>
      </c>
      <c r="J28" s="17">
        <f t="shared" si="0"/>
        <v>1370.7</v>
      </c>
      <c r="K28" s="18">
        <f t="shared" si="1"/>
        <v>6853.5</v>
      </c>
    </row>
    <row r="29" spans="1:11" ht="34.5" customHeight="1">
      <c r="A29" s="10"/>
      <c r="B29" s="10"/>
      <c r="C29" s="15">
        <v>4</v>
      </c>
      <c r="D29" s="16" t="s">
        <v>39</v>
      </c>
      <c r="E29" s="36" t="s">
        <v>52</v>
      </c>
      <c r="F29" s="40">
        <v>2</v>
      </c>
      <c r="G29" s="37">
        <v>3309.86</v>
      </c>
      <c r="H29" s="19">
        <v>3641.09</v>
      </c>
      <c r="I29" s="19">
        <v>3652.68</v>
      </c>
      <c r="J29" s="17">
        <f t="shared" si="0"/>
        <v>3534.5433333333335</v>
      </c>
      <c r="K29" s="18">
        <f t="shared" si="1"/>
        <v>7069.086666666667</v>
      </c>
    </row>
    <row r="30" spans="1:11" ht="31.5" customHeight="1">
      <c r="A30" s="10"/>
      <c r="B30" s="10"/>
      <c r="C30" s="15">
        <v>5</v>
      </c>
      <c r="D30" s="16" t="s">
        <v>39</v>
      </c>
      <c r="E30" s="36" t="s">
        <v>52</v>
      </c>
      <c r="F30" s="40">
        <v>3</v>
      </c>
      <c r="G30" s="37">
        <v>3218.97</v>
      </c>
      <c r="H30" s="19">
        <v>3541.05</v>
      </c>
      <c r="I30" s="19">
        <v>3652.68</v>
      </c>
      <c r="J30" s="17">
        <f t="shared" si="0"/>
        <v>3470.9</v>
      </c>
      <c r="K30" s="18">
        <f t="shared" si="1"/>
        <v>10412.700000000001</v>
      </c>
    </row>
    <row r="31" spans="1:11" ht="33" customHeight="1">
      <c r="A31" s="10"/>
      <c r="B31" s="10"/>
      <c r="C31" s="15">
        <v>6</v>
      </c>
      <c r="D31" s="16" t="s">
        <v>40</v>
      </c>
      <c r="E31" s="36" t="s">
        <v>52</v>
      </c>
      <c r="F31" s="40">
        <v>2</v>
      </c>
      <c r="G31" s="37">
        <v>1088.8499999999999</v>
      </c>
      <c r="H31" s="19">
        <v>1198.04</v>
      </c>
      <c r="I31" s="19">
        <v>1342</v>
      </c>
      <c r="J31" s="17">
        <f t="shared" si="0"/>
        <v>1209.6299999999999</v>
      </c>
      <c r="K31" s="18">
        <f t="shared" si="1"/>
        <v>2419.2599999999998</v>
      </c>
    </row>
    <row r="32" spans="1:11" ht="33" customHeight="1">
      <c r="A32" s="10"/>
      <c r="B32" s="10"/>
      <c r="C32" s="15">
        <v>7</v>
      </c>
      <c r="D32" s="16" t="s">
        <v>41</v>
      </c>
      <c r="E32" s="36" t="s">
        <v>51</v>
      </c>
      <c r="F32" s="40">
        <v>5</v>
      </c>
      <c r="G32" s="37">
        <v>3875.94</v>
      </c>
      <c r="H32" s="19">
        <v>4263.8999999999996</v>
      </c>
      <c r="I32" s="19">
        <v>3904</v>
      </c>
      <c r="J32" s="17">
        <f t="shared" si="0"/>
        <v>4014.6133333333332</v>
      </c>
      <c r="K32" s="18">
        <f t="shared" si="1"/>
        <v>20073.066666666666</v>
      </c>
    </row>
    <row r="33" spans="1:11" ht="30" customHeight="1">
      <c r="A33" s="10"/>
      <c r="B33" s="10"/>
      <c r="C33" s="15">
        <v>8</v>
      </c>
      <c r="D33" s="16" t="s">
        <v>42</v>
      </c>
      <c r="E33" s="36" t="s">
        <v>51</v>
      </c>
      <c r="F33" s="40">
        <v>5</v>
      </c>
      <c r="G33" s="37">
        <v>1048.5899999999999</v>
      </c>
      <c r="H33" s="19">
        <v>1153.51</v>
      </c>
      <c r="I33" s="19">
        <v>1601.25</v>
      </c>
      <c r="J33" s="17">
        <f t="shared" si="0"/>
        <v>1267.7833333333333</v>
      </c>
      <c r="K33" s="18">
        <f t="shared" si="1"/>
        <v>6338.9166666666661</v>
      </c>
    </row>
    <row r="34" spans="1:11" ht="45" customHeight="1">
      <c r="A34" s="10"/>
      <c r="B34" s="10"/>
      <c r="C34" s="15">
        <v>9</v>
      </c>
      <c r="D34" s="16" t="s">
        <v>43</v>
      </c>
      <c r="E34" s="36" t="s">
        <v>51</v>
      </c>
      <c r="F34" s="40">
        <v>2</v>
      </c>
      <c r="G34" s="37">
        <v>1809.96</v>
      </c>
      <c r="H34" s="19">
        <v>1991.04</v>
      </c>
      <c r="I34" s="19">
        <v>2058.75</v>
      </c>
      <c r="J34" s="17">
        <f t="shared" si="0"/>
        <v>1953.25</v>
      </c>
      <c r="K34" s="18">
        <f t="shared" si="1"/>
        <v>3906.5</v>
      </c>
    </row>
    <row r="35" spans="1:11" ht="32.25" customHeight="1">
      <c r="A35" s="10"/>
      <c r="B35" s="10"/>
      <c r="C35" s="15">
        <v>10</v>
      </c>
      <c r="D35" s="16" t="s">
        <v>44</v>
      </c>
      <c r="E35" s="36" t="s">
        <v>52</v>
      </c>
      <c r="F35" s="40">
        <v>5</v>
      </c>
      <c r="G35" s="37">
        <v>1410</v>
      </c>
      <c r="H35" s="19">
        <v>1551.23</v>
      </c>
      <c r="I35" s="19">
        <v>1485.96</v>
      </c>
      <c r="J35" s="17">
        <f t="shared" si="0"/>
        <v>1482.3966666666668</v>
      </c>
      <c r="K35" s="18">
        <f t="shared" si="1"/>
        <v>7411.9833333333336</v>
      </c>
    </row>
    <row r="36" spans="1:11" ht="32.25" customHeight="1">
      <c r="A36" s="10"/>
      <c r="B36" s="10"/>
      <c r="C36" s="15">
        <v>11</v>
      </c>
      <c r="D36" s="16" t="s">
        <v>44</v>
      </c>
      <c r="E36" s="36" t="s">
        <v>52</v>
      </c>
      <c r="F36" s="40">
        <v>2</v>
      </c>
      <c r="G36" s="37">
        <v>481.29</v>
      </c>
      <c r="H36" s="19">
        <v>529.48</v>
      </c>
      <c r="I36" s="19">
        <v>329</v>
      </c>
      <c r="J36" s="17">
        <f t="shared" si="0"/>
        <v>446.59</v>
      </c>
      <c r="K36" s="18">
        <f t="shared" si="1"/>
        <v>893.18</v>
      </c>
    </row>
    <row r="37" spans="1:11" ht="33.75" customHeight="1">
      <c r="A37" s="10"/>
      <c r="B37" s="10"/>
      <c r="C37" s="15">
        <v>12</v>
      </c>
      <c r="D37" s="16" t="s">
        <v>45</v>
      </c>
      <c r="E37" s="36" t="s">
        <v>52</v>
      </c>
      <c r="F37" s="40">
        <v>4</v>
      </c>
      <c r="G37" s="37">
        <v>531</v>
      </c>
      <c r="H37" s="19">
        <v>584.38</v>
      </c>
      <c r="I37" s="19">
        <v>530.09</v>
      </c>
      <c r="J37" s="17">
        <f t="shared" si="0"/>
        <v>548.49000000000012</v>
      </c>
      <c r="K37" s="18">
        <f t="shared" si="1"/>
        <v>2193.9600000000005</v>
      </c>
    </row>
    <row r="38" spans="1:11" ht="30" customHeight="1">
      <c r="A38" s="10"/>
      <c r="B38" s="10"/>
      <c r="C38" s="15">
        <v>13</v>
      </c>
      <c r="D38" s="16" t="s">
        <v>46</v>
      </c>
      <c r="E38" s="36" t="s">
        <v>52</v>
      </c>
      <c r="F38" s="40">
        <v>70</v>
      </c>
      <c r="G38" s="37">
        <v>83</v>
      </c>
      <c r="H38" s="19">
        <v>91.5</v>
      </c>
      <c r="I38" s="19">
        <v>97.6</v>
      </c>
      <c r="J38" s="17">
        <f t="shared" si="0"/>
        <v>90.7</v>
      </c>
      <c r="K38" s="18">
        <f t="shared" si="1"/>
        <v>6349</v>
      </c>
    </row>
    <row r="39" spans="1:11" ht="33.75" customHeight="1">
      <c r="A39" s="10"/>
      <c r="B39" s="10"/>
      <c r="C39" s="15">
        <v>14</v>
      </c>
      <c r="D39" s="16" t="s">
        <v>47</v>
      </c>
      <c r="E39" s="36" t="s">
        <v>51</v>
      </c>
      <c r="F39" s="40">
        <v>60</v>
      </c>
      <c r="G39" s="37">
        <v>66</v>
      </c>
      <c r="H39" s="19">
        <v>73.2</v>
      </c>
      <c r="I39" s="19">
        <v>107.36</v>
      </c>
      <c r="J39" s="17">
        <f t="shared" si="0"/>
        <v>82.186666666666667</v>
      </c>
      <c r="K39" s="18">
        <f t="shared" si="1"/>
        <v>4931.2</v>
      </c>
    </row>
    <row r="40" spans="1:11" ht="33" customHeight="1">
      <c r="A40" s="10"/>
      <c r="B40" s="10"/>
      <c r="C40" s="15">
        <v>15</v>
      </c>
      <c r="D40" s="16" t="s">
        <v>48</v>
      </c>
      <c r="E40" s="36" t="s">
        <v>51</v>
      </c>
      <c r="F40" s="40">
        <v>72</v>
      </c>
      <c r="G40" s="37">
        <v>88</v>
      </c>
      <c r="H40" s="19">
        <v>96.99</v>
      </c>
      <c r="I40" s="19">
        <v>106.75</v>
      </c>
      <c r="J40" s="17">
        <f t="shared" si="0"/>
        <v>97.24666666666667</v>
      </c>
      <c r="K40" s="18">
        <f t="shared" si="1"/>
        <v>7001.76</v>
      </c>
    </row>
    <row r="41" spans="1:11" ht="32.25" customHeight="1">
      <c r="A41" s="10"/>
      <c r="B41" s="10"/>
      <c r="C41" s="15">
        <v>16</v>
      </c>
      <c r="D41" s="16" t="s">
        <v>47</v>
      </c>
      <c r="E41" s="36" t="s">
        <v>51</v>
      </c>
      <c r="F41" s="40">
        <v>24</v>
      </c>
      <c r="G41" s="37">
        <v>181</v>
      </c>
      <c r="H41" s="19">
        <v>199.47</v>
      </c>
      <c r="I41" s="19">
        <v>201.91</v>
      </c>
      <c r="J41" s="17">
        <f t="shared" si="0"/>
        <v>194.12666666666667</v>
      </c>
      <c r="K41" s="18">
        <f t="shared" si="1"/>
        <v>4659.04</v>
      </c>
    </row>
    <row r="42" spans="1:11" ht="36" customHeight="1">
      <c r="A42" s="10"/>
      <c r="B42" s="10"/>
      <c r="C42" s="15">
        <v>17</v>
      </c>
      <c r="D42" s="16" t="s">
        <v>49</v>
      </c>
      <c r="E42" s="36" t="s">
        <v>52</v>
      </c>
      <c r="F42" s="40">
        <v>60</v>
      </c>
      <c r="G42" s="37">
        <v>175</v>
      </c>
      <c r="H42" s="19">
        <v>192.76</v>
      </c>
      <c r="I42" s="19">
        <v>161.65</v>
      </c>
      <c r="J42" s="17">
        <f t="shared" si="0"/>
        <v>176.47</v>
      </c>
      <c r="K42" s="18">
        <f t="shared" si="1"/>
        <v>10588.2</v>
      </c>
    </row>
    <row r="43" spans="1:11">
      <c r="C43" s="22" t="s">
        <v>31</v>
      </c>
      <c r="D43" s="23"/>
      <c r="E43" s="23"/>
      <c r="F43" s="39"/>
      <c r="G43" s="23"/>
      <c r="H43" s="23"/>
      <c r="I43" s="23"/>
      <c r="J43" s="24"/>
      <c r="K43" s="20">
        <f>SUM(K26:K42)</f>
        <v>124607.70333333334</v>
      </c>
    </row>
    <row r="44" spans="1:11">
      <c r="D44" s="9"/>
    </row>
  </sheetData>
  <mergeCells count="22">
    <mergeCell ref="C18:K18"/>
    <mergeCell ref="C15:C16"/>
    <mergeCell ref="D14:K14"/>
    <mergeCell ref="D15:K15"/>
    <mergeCell ref="D16:F16"/>
    <mergeCell ref="G16:K16"/>
    <mergeCell ref="C43:J43"/>
    <mergeCell ref="A1:K1"/>
    <mergeCell ref="A2:K2"/>
    <mergeCell ref="C4:K4"/>
    <mergeCell ref="D6:K6"/>
    <mergeCell ref="D7:K7"/>
    <mergeCell ref="D8:K8"/>
    <mergeCell ref="D9:K9"/>
    <mergeCell ref="D10:K10"/>
    <mergeCell ref="D11:K11"/>
    <mergeCell ref="D12:K12"/>
    <mergeCell ref="C19:K19"/>
    <mergeCell ref="C20:K20"/>
    <mergeCell ref="C22:K22"/>
    <mergeCell ref="C10:C11"/>
    <mergeCell ref="C12:C14"/>
  </mergeCells>
  <printOptions horizontalCentered="1"/>
  <pageMargins left="0.39370078740157483" right="0.39370078740157483" top="0.39370078740157483" bottom="0.39370078740157483" header="0" footer="0"/>
  <pageSetup paperSize="9" scale="92" orientation="portrait" r:id="rId1"/>
  <rowBreaks count="2" manualBreakCount="2">
    <brk id="21" max="10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kcson091</dc:creator>
  <cp:lastModifiedBy>kcson091</cp:lastModifiedBy>
  <cp:lastPrinted>2026-09-15T10:46:24Z</cp:lastPrinted>
  <dcterms:created xsi:type="dcterms:W3CDTF">2015-06-05T18:19:00Z</dcterms:created>
  <dcterms:modified xsi:type="dcterms:W3CDTF">2026-10-26T10:19:26Z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6B8BA6B609314177B630B4E881B65D3F_12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