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251\Obmen-2\КОНТРАКТНАЯ  СЛУЖБА\НАТАЛИЯ\2026\Учеба\Учеба 44 ФЗ\"/>
    </mc:Choice>
  </mc:AlternateContent>
  <bookViews>
    <workbookView xWindow="0" yWindow="0" windowWidth="28800" windowHeight="11625"/>
  </bookViews>
  <sheets>
    <sheet name="Лист1" sheetId="4" r:id="rId1"/>
  </sheets>
  <definedNames>
    <definedName name="_ftnref1" localSheetId="0">Лист1!#REF!</definedName>
    <definedName name="_ftnref2" localSheetId="0">Лист1!#REF!</definedName>
    <definedName name="_xlnm.Print_Area" localSheetId="0">Лист1!$A$1:$O$22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7" i="4" l="1"/>
  <c r="N16" i="4" l="1"/>
  <c r="O18" i="4"/>
  <c r="M16" i="4"/>
  <c r="J16" i="4"/>
  <c r="K16" i="4" s="1"/>
  <c r="L16" i="4" s="1"/>
  <c r="M17" i="4"/>
  <c r="J17" i="4"/>
  <c r="K17" i="4" s="1"/>
  <c r="L17" i="4" s="1"/>
</calcChain>
</file>

<file path=xl/sharedStrings.xml><?xml version="1.0" encoding="utf-8"?>
<sst xmlns="http://schemas.openxmlformats.org/spreadsheetml/2006/main" count="44" uniqueCount="43">
  <si>
    <t>Обоснование начальной (максимальной) цены контракта</t>
  </si>
  <si>
    <t>Предмет контракта</t>
  </si>
  <si>
    <t>Основные характеристики объекта закупки</t>
  </si>
  <si>
    <t>Информация о валюте, используемой для формирования цены контракта и расчетов с поставщиками (подрядчиками, исполнителями)</t>
  </si>
  <si>
    <t>Цена контракта указана в рублях Российской Федерации</t>
  </si>
  <si>
    <t>Порядок применения официального курса иностранной валюты к рублю Российской Федерации, установленного Центральным банком Российской Федерации и используемого при оплате контракта</t>
  </si>
  <si>
    <t>Оплата в иностранной валюте не допускается.</t>
  </si>
  <si>
    <t>Используемый метод определения с обоснованием</t>
  </si>
  <si>
    <t xml:space="preserve">Расчет НМЦК </t>
  </si>
  <si>
    <t>Код вида расходов (КВР)</t>
  </si>
  <si>
    <t>Приложение к обоснованию</t>
  </si>
  <si>
    <t xml:space="preserve">Расчет начальной (максимальной) цены контракта
</t>
  </si>
  <si>
    <t>№ п/п</t>
  </si>
  <si>
    <t>Ед. изм</t>
  </si>
  <si>
    <t>Однородность совокупности значений выявленных цен, используемых в расчете Н(М)ЦК</t>
  </si>
  <si>
    <t>Н(М)ЦК определяемая методом сопоставимых рыночных цен (анализа рынка)*</t>
  </si>
  <si>
    <t xml:space="preserve">Исполнитель 1 </t>
  </si>
  <si>
    <t xml:space="preserve">Исполнитель 2 </t>
  </si>
  <si>
    <t xml:space="preserve">Исполнитель 3  </t>
  </si>
  <si>
    <t xml:space="preserve">Средняя арифметическая цена за единицу     &lt;ц&gt; </t>
  </si>
  <si>
    <t>Среднее квадратичное отклонение</t>
  </si>
  <si>
    <r>
      <rPr>
        <b/>
        <sz val="10"/>
        <color indexed="8"/>
        <rFont val="Times New Roman"/>
        <family val="1"/>
        <charset val="204"/>
      </rPr>
      <t xml:space="preserve">коэффициент вариации цен V (%)           </t>
    </r>
    <r>
      <rPr>
        <i/>
        <sz val="10"/>
        <color indexed="8"/>
        <rFont val="Times New Roman"/>
        <family val="1"/>
        <charset val="204"/>
      </rPr>
      <t xml:space="preserve">         (не должен превышать 33%)</t>
    </r>
  </si>
  <si>
    <r>
      <rPr>
        <b/>
        <sz val="10"/>
        <color indexed="8"/>
        <rFont val="Times New Roman"/>
        <family val="1"/>
        <charset val="204"/>
      </rPr>
      <t>Расчет Н(М)ЦК по формуле</t>
    </r>
    <r>
      <rPr>
        <sz val="10"/>
        <color indexed="8"/>
        <rFont val="Times New Roman"/>
        <family val="1"/>
        <charset val="204"/>
      </rPr>
      <t xml:space="preserve">                                                                                                                                                                                                                                                                                                                                                                                                                                                                                                        v - количество (объем) закупаемого товара (работы, услуги);
n - количество значений, используемых в расчете;
i - номер источника ценовой информации;
     - цена единицы</t>
    </r>
  </si>
  <si>
    <t>Минимальная цена за единицу изм. по представленным коммерческим предложениям (руб.)</t>
  </si>
  <si>
    <t>чел</t>
  </si>
  <si>
    <t xml:space="preserve">При определении начальной (максимальной) цены контракта, в целях более эффективного использования денежных средств (ст.34 "Принцип эффективности использования бюджетных средств" Бюджетного кодекса Российской Федерации от 31.07.1998  № 145-ФЗ), установлена цена за единицу измерения услуги, равная минимальному значению цен среди представленных коммерческих предложений. </t>
  </si>
  <si>
    <t xml:space="preserve">В соответствии с приложением «Описание объекта закупки» </t>
  </si>
  <si>
    <t xml:space="preserve">Метод сопоставимых рыночных цен (анализа рынка). </t>
  </si>
  <si>
    <t xml:space="preserve">Предрейсовый медицинский осмотр </t>
  </si>
  <si>
    <t xml:space="preserve">Послерейсовый медицинский осмотр </t>
  </si>
  <si>
    <t xml:space="preserve">В соответствии со статьей 22 Федерального закона от 05.04.2013 г. № 44-ФЗ «О контрактной системе в сфере закупок товаров, работ, услуг для обеспечения государственных и муниципальных нужд»  использовался метод сопоставимых рыночных цен (анализа рынка). Расчет начальной (максимальной) цены контракта произведен на основании коммерческих предложений исполнителей, специализирующихся  на выполнении данного вида услуг, без применения коэффициента пересчета цен. При определении Н(М)ЦК применялся Приказ Минэкономразвития России от 02.10.2013 г. № 567 "Об утверждении Методических рекомендаций по применению методов определения начальной (максимальной) цены контракта, цены контракта, заключаемого с единственным поставщиком (подрядчиком, исполнителем)".             
</t>
  </si>
  <si>
    <r>
      <t xml:space="preserve">Наименование услуг/                                                                                                                                                       </t>
    </r>
    <r>
      <rPr>
        <i/>
        <sz val="12"/>
        <color indexed="8"/>
        <rFont val="Times New Roman"/>
        <family val="1"/>
        <charset val="204"/>
      </rPr>
      <t>КТРУ: 86.21.10.120-00000006</t>
    </r>
    <r>
      <rPr>
        <b/>
        <sz val="12"/>
        <color indexed="8"/>
        <rFont val="Times New Roman"/>
        <family val="1"/>
        <charset val="204"/>
      </rPr>
      <t xml:space="preserve">
</t>
    </r>
  </si>
  <si>
    <t>Кол-во</t>
  </si>
  <si>
    <t>Начальная (максимальная) цена единицы услуги  (руб.)</t>
  </si>
  <si>
    <t>Начальная (максимальная) цена единицы услуги:</t>
  </si>
  <si>
    <t xml:space="preserve">* Н(М)Ц контракта включает стоимость оказываемых услуг, включая использование расходных материалов, поверку оборудования, расходы на уплату налогов, сборов и других обязательных платежей.                  </t>
  </si>
  <si>
    <r>
      <t xml:space="preserve">Максимальное значение цены контракта: </t>
    </r>
    <r>
      <rPr>
        <sz val="12"/>
        <rFont val="Times New Roman"/>
        <family val="1"/>
        <charset val="204"/>
      </rPr>
      <t xml:space="preserve"> 120 000,00 руб.</t>
    </r>
    <r>
      <rPr>
        <sz val="12"/>
        <color indexed="8"/>
        <rFont val="Times New Roman"/>
        <family val="1"/>
        <charset val="204"/>
      </rPr>
      <t xml:space="preserve">
Приложение к обоснованию
</t>
    </r>
  </si>
  <si>
    <t xml:space="preserve">Наименование бюджета:                                                                                                                                                                                                                                                                                                                                                                                                                                                                                                    Областной бюджет на сумму 7 200,00 руб.                                                                                                                                                                                                                                                                                                                                                                                                                                                             Внебюджетные средства (фонд ОМС) на сумму  112 800,00 руб.
КВР  244  </t>
  </si>
  <si>
    <t>Коммерческое предложение (руб./ед.изм.)                                                                                                                                                                                                                                                                                                                                                                                                                                                                                                                           (вх. № 3536 от 20.10.2026  )</t>
  </si>
  <si>
    <t xml:space="preserve">Приложение к извещению
</t>
  </si>
  <si>
    <t xml:space="preserve">Оказание услуг по предрейсовому и послерейсовому медицинским осмотрам водителей транспортных средств для государственного бюджетного учреждения здравоохранения Владимирской области 
«Владимирская областная станция скорой медицинской помощи» (г. Судогда)
</t>
  </si>
  <si>
    <t>Коммерческое предложение (руб./ед.изм.)                                                                                                                                                                                                                                                                                                                                                                                                                                                                                                                           (вх. № 3537 от 20.10.2026  )</t>
  </si>
  <si>
    <t>Коммерческое предложение (руб./ед.изм.)                                                                                                                                                                                                                                                                                                                                                                                                                                                                                                                           (вх. № 3538 от 20.10.2026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</si>
</sst>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00"/>
  </numFmts>
  <fonts count="17" x14ac:knownFonts="1">
    <font>
      <sz val="11"/>
      <color theme="1"/>
      <name val="Calibri"/>
      <charset val="204"/>
      <scheme val="minor"/>
    </font>
    <font>
      <sz val="12"/>
      <color indexed="8"/>
      <name val="Times New Roman"/>
      <family val="1"/>
      <charset val="204"/>
    </font>
    <font>
      <sz val="10"/>
      <color indexed="8"/>
      <name val="Times New Roman"/>
      <family val="1"/>
      <charset val="204"/>
    </font>
    <font>
      <b/>
      <sz val="14"/>
      <color indexed="8"/>
      <name val="Times New Roman"/>
      <family val="1"/>
      <charset val="204"/>
    </font>
    <font>
      <i/>
      <sz val="12"/>
      <color indexed="8"/>
      <name val="Times New Roman"/>
      <family val="1"/>
      <charset val="204"/>
    </font>
    <font>
      <sz val="12"/>
      <color theme="1"/>
      <name val="Calibri"/>
      <family val="2"/>
      <charset val="204"/>
      <scheme val="minor"/>
    </font>
    <font>
      <b/>
      <i/>
      <sz val="14"/>
      <color indexed="8"/>
      <name val="Times New Roman"/>
      <family val="1"/>
      <charset val="204"/>
    </font>
    <font>
      <b/>
      <sz val="10"/>
      <color indexed="8"/>
      <name val="Times New Roman"/>
      <family val="1"/>
      <charset val="204"/>
    </font>
    <font>
      <b/>
      <sz val="12"/>
      <color indexed="8"/>
      <name val="Times New Roman"/>
      <family val="1"/>
      <charset val="204"/>
    </font>
    <font>
      <b/>
      <sz val="10"/>
      <color theme="1"/>
      <name val="Times New Roman"/>
      <family val="1"/>
      <charset val="204"/>
    </font>
    <font>
      <b/>
      <i/>
      <sz val="12"/>
      <color indexed="8"/>
      <name val="Times New Roman"/>
      <family val="1"/>
      <charset val="204"/>
    </font>
    <font>
      <b/>
      <sz val="11"/>
      <color theme="1"/>
      <name val="Calibri"/>
      <family val="2"/>
      <charset val="204"/>
      <scheme val="minor"/>
    </font>
    <font>
      <sz val="8"/>
      <color indexed="8"/>
      <name val="Times New Roman"/>
      <family val="1"/>
      <charset val="204"/>
    </font>
    <font>
      <i/>
      <sz val="10"/>
      <color indexed="8"/>
      <name val="Times New Roman"/>
      <family val="1"/>
      <charset val="204"/>
    </font>
    <font>
      <sz val="12"/>
      <name val="Times New Roman"/>
      <family val="1"/>
      <charset val="204"/>
    </font>
    <font>
      <sz val="12"/>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59">
    <xf numFmtId="0" fontId="0" fillId="0" borderId="0" xfId="0"/>
    <xf numFmtId="0" fontId="1" fillId="0" borderId="0" xfId="0" applyFont="1"/>
    <xf numFmtId="0" fontId="2" fillId="2" borderId="0" xfId="0" applyFont="1" applyFill="1"/>
    <xf numFmtId="0" fontId="2" fillId="2" borderId="0" xfId="0" applyFont="1" applyFill="1" applyAlignment="1">
      <alignment vertical="center"/>
    </xf>
    <xf numFmtId="0" fontId="2" fillId="2" borderId="0" xfId="0" applyFont="1" applyFill="1" applyAlignment="1">
      <alignment horizontal="center"/>
    </xf>
    <xf numFmtId="0" fontId="2" fillId="0" borderId="0" xfId="0" applyFont="1"/>
    <xf numFmtId="0" fontId="9" fillId="2" borderId="1"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7" fillId="0" borderId="1" xfId="0" applyFont="1" applyBorder="1" applyAlignment="1">
      <alignment horizontal="center" vertical="top" wrapText="1"/>
    </xf>
    <xf numFmtId="0" fontId="2" fillId="2" borderId="1" xfId="0" applyFont="1" applyFill="1" applyBorder="1" applyAlignment="1">
      <alignment horizontal="center" vertical="center" wrapText="1"/>
    </xf>
    <xf numFmtId="0" fontId="10" fillId="2" borderId="0" xfId="0" applyFont="1" applyFill="1" applyAlignment="1">
      <alignment horizontal="left" vertical="center" wrapText="1"/>
    </xf>
    <xf numFmtId="0" fontId="11" fillId="2" borderId="0" xfId="0" applyFont="1" applyFill="1" applyAlignment="1">
      <alignment horizontal="left" vertical="center" wrapText="1"/>
    </xf>
    <xf numFmtId="0" fontId="11" fillId="0" borderId="0" xfId="0" applyFont="1" applyAlignment="1">
      <alignment horizontal="left" vertical="center" wrapText="1"/>
    </xf>
    <xf numFmtId="0" fontId="12" fillId="2" borderId="0" xfId="0" applyFont="1" applyFill="1"/>
    <xf numFmtId="0" fontId="1" fillId="2" borderId="0" xfId="0" applyFont="1" applyFill="1"/>
    <xf numFmtId="0" fontId="1" fillId="2" borderId="0" xfId="0" applyFont="1" applyFill="1" applyAlignment="1">
      <alignment horizontal="center"/>
    </xf>
    <xf numFmtId="0" fontId="5" fillId="0" borderId="0" xfId="0" applyFont="1"/>
    <xf numFmtId="0" fontId="2" fillId="0" borderId="1" xfId="0" applyFont="1" applyBorder="1" applyAlignment="1">
      <alignment horizontal="center" vertical="top" wrapText="1"/>
    </xf>
    <xf numFmtId="164" fontId="8"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1" fillId="2" borderId="0" xfId="0" applyFont="1" applyFill="1" applyAlignment="1">
      <alignment horizontal="right" vertical="center" wrapText="1"/>
    </xf>
    <xf numFmtId="0" fontId="1" fillId="2" borderId="0" xfId="0" applyFont="1" applyFill="1" applyAlignment="1">
      <alignment horizontal="right" vertical="center"/>
    </xf>
    <xf numFmtId="0" fontId="3" fillId="2" borderId="0" xfId="0" applyFont="1" applyFill="1" applyAlignment="1">
      <alignment horizontal="center" vertical="center"/>
    </xf>
    <xf numFmtId="0" fontId="1" fillId="2" borderId="1" xfId="0" applyFont="1" applyFill="1" applyBorder="1" applyAlignment="1">
      <alignment horizontal="left"/>
    </xf>
    <xf numFmtId="0" fontId="1" fillId="2" borderId="1" xfId="0" applyFont="1" applyFill="1" applyBorder="1" applyAlignment="1">
      <alignment wrapText="1"/>
    </xf>
    <xf numFmtId="0" fontId="1" fillId="2" borderId="1" xfId="0" applyFont="1" applyFill="1" applyBorder="1" applyAlignment="1">
      <alignment horizontal="left" wrapText="1"/>
    </xf>
    <xf numFmtId="0" fontId="1" fillId="0" borderId="3" xfId="0" applyFont="1" applyBorder="1" applyAlignment="1">
      <alignment vertical="top" wrapText="1"/>
    </xf>
    <xf numFmtId="0" fontId="1" fillId="0" borderId="4" xfId="0" applyFont="1" applyBorder="1" applyAlignment="1">
      <alignment vertical="top" wrapText="1"/>
    </xf>
    <xf numFmtId="0" fontId="14" fillId="2" borderId="1" xfId="0" applyFont="1" applyFill="1" applyBorder="1" applyAlignment="1">
      <alignment wrapText="1"/>
    </xf>
    <xf numFmtId="0" fontId="15" fillId="2" borderId="1" xfId="0" applyFont="1" applyFill="1" applyBorder="1" applyAlignment="1">
      <alignment wrapText="1"/>
    </xf>
    <xf numFmtId="0" fontId="1" fillId="0" borderId="2" xfId="0" applyFont="1" applyBorder="1" applyAlignment="1">
      <alignment horizontal="center" vertical="center" wrapText="1"/>
    </xf>
    <xf numFmtId="0" fontId="5" fillId="0" borderId="2" xfId="0" applyFont="1" applyBorder="1" applyAlignment="1">
      <alignment horizontal="center" wrapText="1"/>
    </xf>
    <xf numFmtId="0" fontId="4" fillId="2" borderId="0" xfId="0" applyFont="1" applyFill="1" applyAlignment="1">
      <alignment horizontal="righ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2"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2" borderId="4" xfId="0" applyFont="1" applyFill="1" applyBorder="1" applyAlignment="1">
      <alignment horizontal="right" vertical="center" wrapText="1"/>
    </xf>
    <xf numFmtId="0" fontId="8" fillId="2" borderId="9" xfId="0" applyFont="1" applyFill="1" applyBorder="1" applyAlignment="1">
      <alignment horizontal="right" vertical="center" wrapText="1"/>
    </xf>
    <xf numFmtId="0" fontId="4" fillId="2" borderId="6" xfId="0" applyFont="1" applyFill="1" applyBorder="1" applyAlignment="1">
      <alignment horizontal="left" vertical="center" wrapText="1"/>
    </xf>
    <xf numFmtId="0" fontId="1" fillId="2" borderId="0" xfId="0" applyFont="1" applyFill="1" applyAlignment="1">
      <alignment horizontal="left" vertical="center" wrapText="1"/>
    </xf>
    <xf numFmtId="0" fontId="7"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8"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1" fillId="0" borderId="1" xfId="0" applyNumberFormat="1" applyFont="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11</xdr:col>
      <xdr:colOff>266701</xdr:colOff>
      <xdr:row>14</xdr:row>
      <xdr:rowOff>952500</xdr:rowOff>
    </xdr:from>
    <xdr:to>
      <xdr:col>11</xdr:col>
      <xdr:colOff>1066801</xdr:colOff>
      <xdr:row>14</xdr:row>
      <xdr:rowOff>1304925</xdr:rowOff>
    </xdr:to>
    <xdr:pic>
      <xdr:nvPicPr>
        <xdr:cNvPr id="2049" name="Picture 1">
          <a:extLst>
            <a:ext uri="{FF2B5EF4-FFF2-40B4-BE49-F238E27FC236}">
              <a16:creationId xmlns:a16="http://schemas.microsoft.com/office/drawing/2014/main" xmlns="" id="{00000000-0008-0000-0000-00000108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249025" y="8913495"/>
          <a:ext cx="800100" cy="352425"/>
        </a:xfrm>
        <a:prstGeom prst="rect">
          <a:avLst/>
        </a:prstGeom>
        <a:noFill/>
        <a:ln w="9525">
          <a:noFill/>
          <a:miter lim="800000"/>
          <a:headEnd/>
          <a:tailEnd/>
        </a:ln>
      </xdr:spPr>
    </xdr:pic>
    <xdr:clientData/>
  </xdr:twoCellAnchor>
  <xdr:twoCellAnchor>
    <xdr:from>
      <xdr:col>10</xdr:col>
      <xdr:colOff>19050</xdr:colOff>
      <xdr:row>14</xdr:row>
      <xdr:rowOff>923925</xdr:rowOff>
    </xdr:from>
    <xdr:to>
      <xdr:col>10</xdr:col>
      <xdr:colOff>1019175</xdr:colOff>
      <xdr:row>14</xdr:row>
      <xdr:rowOff>1362075</xdr:rowOff>
    </xdr:to>
    <xdr:pic>
      <xdr:nvPicPr>
        <xdr:cNvPr id="2050" name="Picture 2">
          <a:extLst>
            <a:ext uri="{FF2B5EF4-FFF2-40B4-BE49-F238E27FC236}">
              <a16:creationId xmlns:a16="http://schemas.microsoft.com/office/drawing/2014/main" xmlns="" id="{00000000-0008-0000-0000-000002080000}"/>
            </a:ext>
          </a:extLst>
        </xdr:cNvPr>
        <xdr:cNvPicPr>
          <a:picLocks noChangeAspect="1" noChangeArrowheads="1"/>
        </xdr:cNvPicPr>
      </xdr:nvPicPr>
      <xdr:blipFill>
        <a:blip xmlns:r="http://schemas.openxmlformats.org/officeDocument/2006/relationships" r:embed="rId2" cstate="print"/>
        <a:srcRect/>
        <a:stretch>
          <a:fillRect/>
        </a:stretch>
      </xdr:blipFill>
      <xdr:spPr>
        <a:xfrm>
          <a:off x="10020300" y="8884920"/>
          <a:ext cx="962025" cy="438150"/>
        </a:xfrm>
        <a:prstGeom prst="rect">
          <a:avLst/>
        </a:prstGeom>
        <a:noFill/>
        <a:ln w="9525">
          <a:noFill/>
          <a:miter lim="800000"/>
          <a:headEnd/>
          <a:tailEnd/>
        </a:ln>
      </xdr:spPr>
    </xdr:pic>
    <xdr:clientData/>
  </xdr:twoCellAnchor>
  <xdr:twoCellAnchor>
    <xdr:from>
      <xdr:col>12</xdr:col>
      <xdr:colOff>102394</xdr:colOff>
      <xdr:row>14</xdr:row>
      <xdr:rowOff>1671638</xdr:rowOff>
    </xdr:from>
    <xdr:to>
      <xdr:col>12</xdr:col>
      <xdr:colOff>1588294</xdr:colOff>
      <xdr:row>15</xdr:row>
      <xdr:rowOff>9525</xdr:rowOff>
    </xdr:to>
    <xdr:pic>
      <xdr:nvPicPr>
        <xdr:cNvPr id="2051" name="Picture 5">
          <a:extLst>
            <a:ext uri="{FF2B5EF4-FFF2-40B4-BE49-F238E27FC236}">
              <a16:creationId xmlns:a16="http://schemas.microsoft.com/office/drawing/2014/main" xmlns="" id="{00000000-0008-0000-0000-000003080000}"/>
            </a:ext>
          </a:extLst>
        </xdr:cNvPr>
        <xdr:cNvPicPr>
          <a:picLocks noChangeAspect="1" noChangeArrowheads="1"/>
        </xdr:cNvPicPr>
      </xdr:nvPicPr>
      <xdr:blipFill>
        <a:blip xmlns:r="http://schemas.openxmlformats.org/officeDocument/2006/relationships" r:embed="rId3" cstate="print"/>
        <a:srcRect/>
        <a:stretch>
          <a:fillRect/>
        </a:stretch>
      </xdr:blipFill>
      <xdr:spPr>
        <a:xfrm>
          <a:off x="12306300" y="9529763"/>
          <a:ext cx="1485900" cy="361950"/>
        </a:xfrm>
        <a:prstGeom prst="rect">
          <a:avLst/>
        </a:prstGeom>
        <a:noFill/>
        <a:ln w="9525">
          <a:noFill/>
          <a:miter lim="800000"/>
          <a:headEnd/>
          <a:tailEnd/>
        </a:ln>
      </xdr:spPr>
    </xdr:pic>
    <xdr:clientData/>
  </xdr:twoCellAnchor>
  <xdr:twoCellAnchor>
    <xdr:from>
      <xdr:col>12</xdr:col>
      <xdr:colOff>266700</xdr:colOff>
      <xdr:row>14</xdr:row>
      <xdr:rowOff>1400175</xdr:rowOff>
    </xdr:from>
    <xdr:to>
      <xdr:col>12</xdr:col>
      <xdr:colOff>419100</xdr:colOff>
      <xdr:row>14</xdr:row>
      <xdr:rowOff>1628775</xdr:rowOff>
    </xdr:to>
    <xdr:pic>
      <xdr:nvPicPr>
        <xdr:cNvPr id="2052" name="Picture 6">
          <a:extLst>
            <a:ext uri="{FF2B5EF4-FFF2-40B4-BE49-F238E27FC236}">
              <a16:creationId xmlns:a16="http://schemas.microsoft.com/office/drawing/2014/main" xmlns="" id="{00000000-0008-0000-0000-000004080000}"/>
            </a:ext>
          </a:extLst>
        </xdr:cNvPr>
        <xdr:cNvPicPr>
          <a:picLocks noChangeAspect="1" noChangeArrowheads="1"/>
        </xdr:cNvPicPr>
      </xdr:nvPicPr>
      <xdr:blipFill>
        <a:blip xmlns:r="http://schemas.openxmlformats.org/officeDocument/2006/relationships" r:embed="rId4" cstate="print"/>
        <a:srcRect/>
        <a:stretch>
          <a:fillRect/>
        </a:stretch>
      </xdr:blipFill>
      <xdr:spPr>
        <a:xfrm>
          <a:off x="12477750" y="9361170"/>
          <a:ext cx="152400" cy="2286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2"/>
  <sheetViews>
    <sheetView tabSelected="1" zoomScaleNormal="100" zoomScaleSheetLayoutView="90" workbookViewId="0">
      <selection activeCell="P17" sqref="P17"/>
    </sheetView>
  </sheetViews>
  <sheetFormatPr defaultColWidth="9.140625" defaultRowHeight="12.75" x14ac:dyDescent="0.2"/>
  <cols>
    <col min="1" max="1" width="4.28515625" style="2" customWidth="1"/>
    <col min="2" max="2" width="20.85546875" style="2" customWidth="1"/>
    <col min="3" max="3" width="17.7109375" style="2" customWidth="1"/>
    <col min="4" max="4" width="25.28515625" style="2" customWidth="1"/>
    <col min="5" max="5" width="8" style="2" customWidth="1"/>
    <col min="6" max="6" width="9.7109375" style="4" customWidth="1"/>
    <col min="7" max="7" width="17.85546875" style="2" customWidth="1"/>
    <col min="8" max="8" width="17.85546875" style="5" customWidth="1"/>
    <col min="9" max="9" width="17.28515625" style="5" customWidth="1"/>
    <col min="10" max="10" width="11.140625" style="2" customWidth="1"/>
    <col min="11" max="11" width="14.7109375" style="2" customWidth="1"/>
    <col min="12" max="12" width="18.42578125" style="5" customWidth="1"/>
    <col min="13" max="13" width="25.85546875" style="5" customWidth="1"/>
    <col min="14" max="14" width="17.7109375" style="2" customWidth="1"/>
    <col min="15" max="15" width="16.140625" style="2" customWidth="1"/>
    <col min="16" max="16384" width="9.140625" style="5"/>
  </cols>
  <sheetData>
    <row r="1" spans="1:17" s="1" customFormat="1" ht="32.25" customHeight="1" x14ac:dyDescent="0.25">
      <c r="A1" s="20" t="s">
        <v>39</v>
      </c>
      <c r="B1" s="21"/>
      <c r="C1" s="21"/>
      <c r="D1" s="21"/>
      <c r="E1" s="21"/>
      <c r="F1" s="21"/>
      <c r="G1" s="21"/>
      <c r="H1" s="21"/>
      <c r="I1" s="21"/>
      <c r="J1" s="21"/>
      <c r="K1" s="21"/>
      <c r="L1" s="21"/>
      <c r="M1" s="21"/>
      <c r="N1" s="21"/>
      <c r="O1" s="21"/>
    </row>
    <row r="2" spans="1:17" s="1" customFormat="1" ht="22.5" customHeight="1" x14ac:dyDescent="0.25">
      <c r="A2" s="22" t="s">
        <v>0</v>
      </c>
      <c r="B2" s="22"/>
      <c r="C2" s="22"/>
      <c r="D2" s="22"/>
      <c r="E2" s="22"/>
      <c r="F2" s="22"/>
      <c r="G2" s="22"/>
      <c r="H2" s="22"/>
      <c r="I2" s="22"/>
      <c r="J2" s="22"/>
      <c r="K2" s="22"/>
      <c r="L2" s="22"/>
      <c r="M2" s="22"/>
      <c r="N2" s="22"/>
      <c r="O2" s="22"/>
    </row>
    <row r="3" spans="1:17" s="1" customFormat="1" ht="66.75" customHeight="1" x14ac:dyDescent="0.25">
      <c r="A3" s="23" t="s">
        <v>1</v>
      </c>
      <c r="B3" s="23"/>
      <c r="C3" s="23"/>
      <c r="D3" s="23"/>
      <c r="E3" s="23"/>
      <c r="F3" s="23"/>
      <c r="G3" s="23"/>
      <c r="H3" s="23"/>
      <c r="I3" s="24" t="s">
        <v>40</v>
      </c>
      <c r="J3" s="24"/>
      <c r="K3" s="24"/>
      <c r="L3" s="24"/>
      <c r="M3" s="24"/>
      <c r="N3" s="24"/>
      <c r="O3" s="24"/>
    </row>
    <row r="4" spans="1:17" s="1" customFormat="1" ht="23.25" customHeight="1" x14ac:dyDescent="0.25">
      <c r="A4" s="23" t="s">
        <v>2</v>
      </c>
      <c r="B4" s="23"/>
      <c r="C4" s="23"/>
      <c r="D4" s="23"/>
      <c r="E4" s="23"/>
      <c r="F4" s="23"/>
      <c r="G4" s="23"/>
      <c r="H4" s="23"/>
      <c r="I4" s="24" t="s">
        <v>26</v>
      </c>
      <c r="J4" s="24"/>
      <c r="K4" s="24"/>
      <c r="L4" s="24"/>
      <c r="M4" s="24"/>
      <c r="N4" s="24"/>
      <c r="O4" s="24"/>
    </row>
    <row r="5" spans="1:17" s="1" customFormat="1" ht="39.75" customHeight="1" x14ac:dyDescent="0.25">
      <c r="A5" s="25" t="s">
        <v>3</v>
      </c>
      <c r="B5" s="25"/>
      <c r="C5" s="25"/>
      <c r="D5" s="25"/>
      <c r="E5" s="25"/>
      <c r="F5" s="25"/>
      <c r="G5" s="25"/>
      <c r="H5" s="25"/>
      <c r="I5" s="24" t="s">
        <v>4</v>
      </c>
      <c r="J5" s="24"/>
      <c r="K5" s="24"/>
      <c r="L5" s="24"/>
      <c r="M5" s="24"/>
      <c r="N5" s="24"/>
      <c r="O5" s="24"/>
    </row>
    <row r="6" spans="1:17" s="1" customFormat="1" ht="31.5" customHeight="1" x14ac:dyDescent="0.25">
      <c r="A6" s="25" t="s">
        <v>5</v>
      </c>
      <c r="B6" s="25"/>
      <c r="C6" s="25"/>
      <c r="D6" s="25"/>
      <c r="E6" s="25"/>
      <c r="F6" s="25"/>
      <c r="G6" s="25"/>
      <c r="H6" s="25"/>
      <c r="I6" s="24" t="s">
        <v>6</v>
      </c>
      <c r="J6" s="24"/>
      <c r="K6" s="24"/>
      <c r="L6" s="24"/>
      <c r="M6" s="24"/>
      <c r="N6" s="24"/>
      <c r="O6" s="24"/>
    </row>
    <row r="7" spans="1:17" s="1" customFormat="1" ht="32.25" customHeight="1" x14ac:dyDescent="0.25">
      <c r="A7" s="23" t="s">
        <v>7</v>
      </c>
      <c r="B7" s="23"/>
      <c r="C7" s="23"/>
      <c r="D7" s="23"/>
      <c r="E7" s="23"/>
      <c r="F7" s="23"/>
      <c r="G7" s="23"/>
      <c r="H7" s="23"/>
      <c r="I7" s="24" t="s">
        <v>27</v>
      </c>
      <c r="J7" s="24"/>
      <c r="K7" s="24"/>
      <c r="L7" s="24"/>
      <c r="M7" s="24"/>
      <c r="N7" s="24"/>
      <c r="O7" s="24"/>
    </row>
    <row r="8" spans="1:17" s="1" customFormat="1" ht="36.75" customHeight="1" x14ac:dyDescent="0.25">
      <c r="A8" s="23" t="s">
        <v>8</v>
      </c>
      <c r="B8" s="23"/>
      <c r="C8" s="23"/>
      <c r="D8" s="23"/>
      <c r="E8" s="23"/>
      <c r="F8" s="23"/>
      <c r="G8" s="23"/>
      <c r="H8" s="23"/>
      <c r="I8" s="26" t="s">
        <v>36</v>
      </c>
      <c r="J8" s="27"/>
      <c r="K8" s="27"/>
      <c r="L8" s="27"/>
      <c r="M8" s="27"/>
      <c r="N8" s="27"/>
      <c r="O8" s="27"/>
    </row>
    <row r="9" spans="1:17" s="1" customFormat="1" ht="64.5" customHeight="1" x14ac:dyDescent="0.25">
      <c r="A9" s="23" t="s">
        <v>9</v>
      </c>
      <c r="B9" s="23"/>
      <c r="C9" s="23"/>
      <c r="D9" s="23"/>
      <c r="E9" s="23"/>
      <c r="F9" s="23"/>
      <c r="G9" s="23"/>
      <c r="H9" s="23"/>
      <c r="I9" s="28" t="s">
        <v>37</v>
      </c>
      <c r="J9" s="29"/>
      <c r="K9" s="29"/>
      <c r="L9" s="29"/>
      <c r="M9" s="29"/>
      <c r="N9" s="29"/>
      <c r="O9" s="29"/>
    </row>
    <row r="10" spans="1:17" s="1" customFormat="1" ht="18" customHeight="1" x14ac:dyDescent="0.25">
      <c r="A10" s="32" t="s">
        <v>10</v>
      </c>
      <c r="B10" s="32"/>
      <c r="C10" s="32"/>
      <c r="D10" s="32"/>
      <c r="E10" s="32"/>
      <c r="F10" s="32"/>
      <c r="G10" s="32"/>
      <c r="H10" s="32"/>
      <c r="I10" s="32"/>
      <c r="J10" s="32"/>
      <c r="K10" s="32"/>
      <c r="L10" s="32"/>
      <c r="M10" s="32"/>
      <c r="N10" s="32"/>
      <c r="O10" s="32"/>
    </row>
    <row r="11" spans="1:17" s="1" customFormat="1" ht="21.6" customHeight="1" x14ac:dyDescent="0.25">
      <c r="A11" s="32"/>
      <c r="B11" s="32"/>
      <c r="C11" s="32"/>
      <c r="D11" s="32"/>
      <c r="E11" s="32"/>
      <c r="F11" s="32"/>
      <c r="G11" s="32"/>
      <c r="H11" s="32"/>
      <c r="I11" s="32"/>
      <c r="J11" s="32"/>
      <c r="K11" s="32"/>
      <c r="L11" s="32"/>
      <c r="M11" s="32"/>
      <c r="N11" s="32"/>
      <c r="O11" s="32"/>
      <c r="P11" s="16"/>
      <c r="Q11" s="16"/>
    </row>
    <row r="12" spans="1:17" ht="93" customHeight="1" x14ac:dyDescent="0.25">
      <c r="A12" s="30" t="s">
        <v>30</v>
      </c>
      <c r="B12" s="30"/>
      <c r="C12" s="31"/>
      <c r="D12" s="31"/>
      <c r="E12" s="31"/>
      <c r="F12" s="31"/>
      <c r="G12" s="31"/>
      <c r="H12" s="31"/>
      <c r="I12" s="31"/>
      <c r="J12" s="31"/>
      <c r="K12" s="31"/>
      <c r="L12" s="31"/>
      <c r="M12" s="31"/>
      <c r="N12" s="31"/>
      <c r="O12" s="31"/>
    </row>
    <row r="13" spans="1:17" ht="38.25" customHeight="1" x14ac:dyDescent="0.2">
      <c r="A13" s="33" t="s">
        <v>11</v>
      </c>
      <c r="B13" s="34"/>
      <c r="C13" s="34"/>
      <c r="D13" s="34"/>
      <c r="E13" s="34"/>
      <c r="F13" s="34"/>
      <c r="G13" s="34"/>
      <c r="H13" s="34"/>
      <c r="I13" s="34"/>
      <c r="J13" s="34"/>
      <c r="K13" s="34"/>
      <c r="L13" s="34"/>
      <c r="M13" s="34"/>
      <c r="N13" s="34"/>
      <c r="O13" s="35"/>
    </row>
    <row r="14" spans="1:17" ht="84" customHeight="1" x14ac:dyDescent="0.2">
      <c r="A14" s="42" t="s">
        <v>12</v>
      </c>
      <c r="B14" s="43" t="s">
        <v>31</v>
      </c>
      <c r="C14" s="44"/>
      <c r="D14" s="45"/>
      <c r="E14" s="42" t="s">
        <v>13</v>
      </c>
      <c r="F14" s="42" t="s">
        <v>32</v>
      </c>
      <c r="G14" s="6" t="s">
        <v>42</v>
      </c>
      <c r="H14" s="6" t="s">
        <v>41</v>
      </c>
      <c r="I14" s="6" t="s">
        <v>38</v>
      </c>
      <c r="J14" s="36" t="s">
        <v>14</v>
      </c>
      <c r="K14" s="36"/>
      <c r="L14" s="36"/>
      <c r="M14" s="37" t="s">
        <v>15</v>
      </c>
      <c r="N14" s="37"/>
      <c r="O14" s="37"/>
    </row>
    <row r="15" spans="1:17" ht="159" customHeight="1" x14ac:dyDescent="0.2">
      <c r="A15" s="42"/>
      <c r="B15" s="46"/>
      <c r="C15" s="47"/>
      <c r="D15" s="48"/>
      <c r="E15" s="42"/>
      <c r="F15" s="42"/>
      <c r="G15" s="7" t="s">
        <v>16</v>
      </c>
      <c r="H15" s="8" t="s">
        <v>17</v>
      </c>
      <c r="I15" s="8" t="s">
        <v>18</v>
      </c>
      <c r="J15" s="7" t="s">
        <v>19</v>
      </c>
      <c r="K15" s="7" t="s">
        <v>20</v>
      </c>
      <c r="L15" s="8" t="s">
        <v>21</v>
      </c>
      <c r="M15" s="17" t="s">
        <v>22</v>
      </c>
      <c r="N15" s="7" t="s">
        <v>23</v>
      </c>
      <c r="O15" s="7" t="s">
        <v>33</v>
      </c>
    </row>
    <row r="16" spans="1:17" ht="53.25" customHeight="1" x14ac:dyDescent="0.2">
      <c r="A16" s="9">
        <v>1</v>
      </c>
      <c r="B16" s="49" t="s">
        <v>28</v>
      </c>
      <c r="C16" s="50"/>
      <c r="D16" s="50"/>
      <c r="E16" s="19" t="s">
        <v>24</v>
      </c>
      <c r="F16" s="51">
        <v>1</v>
      </c>
      <c r="G16" s="52">
        <v>59</v>
      </c>
      <c r="H16" s="53">
        <v>90</v>
      </c>
      <c r="I16" s="53">
        <v>110</v>
      </c>
      <c r="J16" s="54">
        <f t="shared" ref="J16:J17" si="0">(G16+H16+I16)/3</f>
        <v>86.333333333333329</v>
      </c>
      <c r="K16" s="51">
        <f>SQRT(((G16-J16)*(G16-J16)+(H16-J16)*(H16-J16)+(I16-J16)*(I16-J16))/(3-1))</f>
        <v>25.696951829610711</v>
      </c>
      <c r="L16" s="51">
        <f t="shared" ref="L16:L17" si="1">K16/J16*100</f>
        <v>29.764809069047161</v>
      </c>
      <c r="M16" s="51">
        <f>F16/3*(G16+H16+I16)</f>
        <v>86.333333333333329</v>
      </c>
      <c r="N16" s="54">
        <f>MIN(G16:I16)</f>
        <v>59</v>
      </c>
      <c r="O16" s="54">
        <v>59</v>
      </c>
    </row>
    <row r="17" spans="1:15" s="2" customFormat="1" ht="61.5" customHeight="1" x14ac:dyDescent="0.2">
      <c r="A17" s="9">
        <v>2</v>
      </c>
      <c r="B17" s="55" t="s">
        <v>29</v>
      </c>
      <c r="C17" s="56"/>
      <c r="D17" s="57"/>
      <c r="E17" s="58" t="s">
        <v>24</v>
      </c>
      <c r="F17" s="58">
        <v>1</v>
      </c>
      <c r="G17" s="52">
        <v>59</v>
      </c>
      <c r="H17" s="53">
        <v>90</v>
      </c>
      <c r="I17" s="53">
        <v>110</v>
      </c>
      <c r="J17" s="54">
        <f t="shared" si="0"/>
        <v>86.333333333333329</v>
      </c>
      <c r="K17" s="51">
        <f>SQRT(((G17-J17)*(G17-J17)+(H17-J17)*(H17-J17)+(I17-J17)*(I17-J17))/(3-1))</f>
        <v>25.696951829610711</v>
      </c>
      <c r="L17" s="51">
        <f t="shared" si="1"/>
        <v>29.764809069047161</v>
      </c>
      <c r="M17" s="51">
        <f>F17/3*(G17+H17+I17)</f>
        <v>86.333333333333329</v>
      </c>
      <c r="N17" s="54">
        <f>MIN(G17:I17)</f>
        <v>59</v>
      </c>
      <c r="O17" s="54">
        <v>59</v>
      </c>
    </row>
    <row r="18" spans="1:15" s="2" customFormat="1" ht="31.9" customHeight="1" x14ac:dyDescent="0.2">
      <c r="A18" s="38" t="s">
        <v>34</v>
      </c>
      <c r="B18" s="38"/>
      <c r="C18" s="38"/>
      <c r="D18" s="38"/>
      <c r="E18" s="38"/>
      <c r="F18" s="38"/>
      <c r="G18" s="38"/>
      <c r="H18" s="38"/>
      <c r="I18" s="38"/>
      <c r="J18" s="38"/>
      <c r="K18" s="38"/>
      <c r="L18" s="38"/>
      <c r="M18" s="38"/>
      <c r="N18" s="39"/>
      <c r="O18" s="18">
        <f>SUM(O17:O17)</f>
        <v>59</v>
      </c>
    </row>
    <row r="19" spans="1:15" s="3" customFormat="1" ht="35.25" customHeight="1" x14ac:dyDescent="0.25">
      <c r="A19" s="40" t="s">
        <v>35</v>
      </c>
      <c r="B19" s="40"/>
      <c r="C19" s="40"/>
      <c r="D19" s="40"/>
      <c r="E19" s="40"/>
      <c r="F19" s="40"/>
      <c r="G19" s="40"/>
      <c r="H19" s="40"/>
      <c r="I19" s="40"/>
      <c r="J19" s="40"/>
      <c r="K19" s="40"/>
      <c r="L19" s="40"/>
      <c r="M19" s="40"/>
      <c r="N19" s="40"/>
      <c r="O19" s="40"/>
    </row>
    <row r="20" spans="1:15" s="3" customFormat="1" ht="42.75" customHeight="1" x14ac:dyDescent="0.25">
      <c r="A20" s="41" t="s">
        <v>25</v>
      </c>
      <c r="B20" s="41"/>
      <c r="C20" s="41"/>
      <c r="D20" s="41"/>
      <c r="E20" s="41"/>
      <c r="F20" s="41"/>
      <c r="G20" s="41"/>
      <c r="H20" s="41"/>
      <c r="I20" s="41"/>
      <c r="J20" s="41"/>
      <c r="K20" s="41"/>
      <c r="L20" s="41"/>
      <c r="M20" s="41"/>
      <c r="N20" s="41"/>
      <c r="O20" s="41"/>
    </row>
    <row r="21" spans="1:15" s="3" customFormat="1" ht="21.6" customHeight="1" x14ac:dyDescent="0.25">
      <c r="A21" s="10"/>
      <c r="B21" s="10"/>
      <c r="C21" s="11"/>
      <c r="D21" s="11"/>
      <c r="E21" s="11"/>
      <c r="F21" s="11"/>
      <c r="G21" s="11"/>
      <c r="H21" s="12"/>
      <c r="I21" s="12"/>
      <c r="J21" s="11"/>
      <c r="K21" s="11"/>
      <c r="L21" s="11"/>
      <c r="M21" s="11"/>
      <c r="N21" s="11"/>
      <c r="O21" s="11"/>
    </row>
    <row r="22" spans="1:15" ht="11.25" customHeight="1" x14ac:dyDescent="0.25">
      <c r="A22" s="13"/>
      <c r="B22" s="13"/>
      <c r="C22" s="13"/>
      <c r="D22" s="14"/>
      <c r="E22" s="14"/>
      <c r="F22" s="15"/>
      <c r="G22" s="14"/>
      <c r="H22" s="1"/>
      <c r="I22" s="1"/>
      <c r="J22" s="14"/>
      <c r="K22" s="14"/>
      <c r="L22" s="1"/>
      <c r="M22" s="1"/>
      <c r="N22" s="14"/>
      <c r="O22" s="14"/>
    </row>
  </sheetData>
  <mergeCells count="30">
    <mergeCell ref="A19:O19"/>
    <mergeCell ref="A20:O20"/>
    <mergeCell ref="A14:A15"/>
    <mergeCell ref="B14:D15"/>
    <mergeCell ref="B16:D16"/>
    <mergeCell ref="E14:E15"/>
    <mergeCell ref="F14:F15"/>
    <mergeCell ref="A13:O13"/>
    <mergeCell ref="J14:L14"/>
    <mergeCell ref="M14:O14"/>
    <mergeCell ref="B17:D17"/>
    <mergeCell ref="A18:N18"/>
    <mergeCell ref="A8:H8"/>
    <mergeCell ref="I8:O8"/>
    <mergeCell ref="A9:H9"/>
    <mergeCell ref="I9:O9"/>
    <mergeCell ref="A12:O12"/>
    <mergeCell ref="A10:O11"/>
    <mergeCell ref="A5:H5"/>
    <mergeCell ref="I5:O5"/>
    <mergeCell ref="A6:H6"/>
    <mergeCell ref="I6:O6"/>
    <mergeCell ref="A7:H7"/>
    <mergeCell ref="I7:O7"/>
    <mergeCell ref="A1:O1"/>
    <mergeCell ref="A2:O2"/>
    <mergeCell ref="A3:H3"/>
    <mergeCell ref="I3:O3"/>
    <mergeCell ref="A4:H4"/>
    <mergeCell ref="I4:O4"/>
  </mergeCells>
  <pageMargins left="0.31496062992126" right="0.118110236220472" top="0.15748031496063" bottom="0.15748031496063" header="0.31496062992126" footer="0.31496062992126"/>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ГУЗ ВО Бюро судебно-медицинской экспертизы</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Пользователь Windows</cp:lastModifiedBy>
  <cp:lastPrinted>2026-03-04T07:50:09Z</cp:lastPrinted>
  <dcterms:created xsi:type="dcterms:W3CDTF">2013-03-13T05:39:00Z</dcterms:created>
  <dcterms:modified xsi:type="dcterms:W3CDTF">2026-10-26T07:38:09Z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909423877036452385174AD4B01C35DD_12</vt:lpwstr>
  </property>
  <property fmtid="{D5CDD505-2E9C-101B-9397-08002B2CF9AE}" pid="3" name="KSOProductBuildVer">
    <vt:lpwstr>1049-12.2.0.20326</vt:lpwstr>
  </property>
</Properties>
</file>