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<sst xmlns="http://schemas.openxmlformats.org/spreadsheetml/2006/main" count="70" uniqueCount="54">
  <si>
    <t>Приложение № 3</t>
  </si>
  <si>
    <t xml:space="preserve">к запросу цен </t>
  </si>
  <si>
    <t>Обоснование начальной (максимальной) цены контракта (договора, чека), заключаемого с единственным поставщиком (подрядчиком, исполнителем)</t>
  </si>
  <si>
    <t>Предмет контракта</t>
  </si>
  <si>
    <t xml:space="preserve">Поставка расходных  товаров для принтеров и прочее  2026 год . </t>
  </si>
  <si>
    <t>Основные характеристики объекта закупки</t>
  </si>
  <si>
    <t>В соответствии с условиями договора</t>
  </si>
  <si>
    <t>Информация о валюте, используемой для формирования ценыдоговора и расчетов с поставщиками (подрядчиками, исполнителями)</t>
  </si>
  <si>
    <t>Цена договора указана в рублях Российской Федерации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</si>
  <si>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договора</t>
  </si>
  <si>
    <t>Оплата в иностранной валюте не допускается.</t>
  </si>
  <si>
    <t>Используемый метод определения с обоснованием</t>
  </si>
  <si>
    <t>Выбран метод: Метод сопоставления рыночных цен (анализ рынка) на основании ст.22 Федерального закона от 05.04.2013 №44 ФЗ «О контрактной системе закупок товаров, работ, услуг для обеспечения государственных и муниципальных нужд» и Методических рекомендаций по применению методов определения НМЦК, утвержденных приказом Минэкономразвития России от 02.10.2013 № 567</t>
  </si>
  <si>
    <t>Для определения начальной (максимальной) цены контракта были использованы: коммерческие предложения и цены с сайтов</t>
  </si>
  <si>
    <t xml:space="preserve">Расчет НМЦК </t>
  </si>
  <si>
    <t xml:space="preserve">Начальная (максимальная) цена контракта: </t>
  </si>
  <si>
    <t xml:space="preserve"> рублей</t>
  </si>
  <si>
    <t>Приложение № 1 к обоснованию</t>
  </si>
  <si>
    <t>Код вида расходов (КВР)</t>
  </si>
  <si>
    <t xml:space="preserve">Наименование бюджета: внебюджетные средства </t>
  </si>
  <si>
    <r>
      <rPr>
        <sz val="12"/>
        <color rgb="FF000000"/>
        <rFont val="Times New Roman"/>
        <charset val="204"/>
      </rPr>
      <t xml:space="preserve">КВР </t>
    </r>
    <r>
      <rPr>
        <b/>
        <sz val="12"/>
        <color rgb="FF000000"/>
        <rFont val="Times New Roman"/>
        <charset val="204"/>
      </rPr>
      <t>244 </t>
    </r>
    <r>
      <rPr>
        <sz val="12"/>
        <color rgb="FF000000"/>
        <rFont val="Times New Roman"/>
        <charset val="204"/>
      </rPr>
      <t xml:space="preserve"> на сумму </t>
    </r>
  </si>
  <si>
    <t xml:space="preserve">    Работник: Штуклер Олеся Александровна     _______________/______________________/</t>
  </si>
  <si>
    <t xml:space="preserve">                        Контрактный управляющий                                          (подпись/расшифровка подписи)</t>
  </si>
  <si>
    <t xml:space="preserve">                "25" МАЯ 2026 г.</t>
  </si>
  <si>
    <t xml:space="preserve"> </t>
  </si>
  <si>
    <t>Расчет начальной (максимальной) цены контракта методом сопоставимых рыночных цен (анализа рынка)</t>
  </si>
  <si>
    <t>№ п/п</t>
  </si>
  <si>
    <t>Наименование</t>
  </si>
  <si>
    <t>Ед.изм.</t>
  </si>
  <si>
    <t>Количество товара</t>
  </si>
  <si>
    <t xml:space="preserve">Цена № 1 </t>
  </si>
  <si>
    <t xml:space="preserve">Цена № 2 </t>
  </si>
  <si>
    <t xml:space="preserve">Цена № </t>
  </si>
  <si>
    <t>Средняя цена за ед. изм</t>
  </si>
  <si>
    <t>Сумма по средней</t>
  </si>
  <si>
    <t xml:space="preserve">Комплект печатающих головок Canon BH-40 QY6-8028 CH-40 QY6-8037 черная
цветная G1420, G2420, G3420 </t>
  </si>
  <si>
    <t>штука</t>
  </si>
  <si>
    <t>000394322 Мышь Gembird MOP-400-GR серый USB, 1000DPI, бесшумный клик</t>
  </si>
  <si>
    <t xml:space="preserve">чернила canon </t>
  </si>
  <si>
    <t>Чернила Cactus CS-GI41PGBK/C/M/Y голубой/пурпурный/желтый/черный350мл для Canon PIXMA G1420/G2420/G2460/G3420/G3460</t>
  </si>
  <si>
    <t xml:space="preserve">000240138 Чернила Cactus CS-GI490BK/M/C/Y голубой/пурпурный/желтый/черный набор
4x100 мл для Canon Pixma G1400/G2400/G3400 </t>
  </si>
  <si>
    <t xml:space="preserve">000191625 Чернила InkTec E0017-100MB для Epson водорастворимые, чёрные Black, 100
мл. (L800, L805, L1800, L850, L810, L110, L210 Фабрика Печати / T6731) </t>
  </si>
  <si>
    <t xml:space="preserve">Чернила InkTec E0017-100MC для Epson водорастворимые, голубые Cyan,
100 мл. (для L800, L805, L1800, L850, L810 (Фабрика Печати / T6732) </t>
  </si>
  <si>
    <t>Чернила InkTec E0017-100MLC для Epson водорастворимые, светло-голубые
Light Cyan,,100 мл для L800, L805, L1800, L850, (Epson Фабрика Печати/
T6735)</t>
  </si>
  <si>
    <t xml:space="preserve">Чернила InkTec E0017-100MLM для Epson водорастворимые,
светло-пурпурные Light Magenta100 мл. для L800, L805, L1800, L850, L810
(Фабрика Печати/ T6736) </t>
  </si>
  <si>
    <t>Чернила InkTec E0017-100MM,для Epson водорастворимые пурпурные
Magenta, 100 мл (L800, L805, L1800, L850, L810 (Epson Фабрика Печати /
T6733)</t>
  </si>
  <si>
    <t xml:space="preserve">000191630 Чернила InkTec E0017-100MY для Epson водорастворимые, жёлтые Yellow, 100
мл. (L800, L805, L1800, L850, L810 (Epson Фабрика Печати / T6734) </t>
  </si>
  <si>
    <t xml:space="preserve">Кулер для процессора Tesla 920W для Socket 115x/1200/1700/AM4/AM5/FM2,
120 мм, 1600rpm, 23 дБА, 135 Вт, 3-pin, Al+Cu, White LED (TSL-920-W) </t>
  </si>
  <si>
    <t>0622 Маршрутизатор TP-Link Archer C54 AC1200 двухдиапазонный Wi-Fi роутер</t>
  </si>
  <si>
    <t xml:space="preserve">63792 Мышь беспроводная Smartbuy ONE 303AG-K, черный, 3btn+Roll </t>
  </si>
  <si>
    <t xml:space="preserve">77218 Телефон Panasonic KX-TG1611RUH </t>
  </si>
  <si>
    <t xml:space="preserve">08 Коммутатор TENDA S105 - 5 х 10/100Мбит/с, пластиковый корпус, внешний БП </t>
  </si>
  <si>
    <t xml:space="preserve">КРУГЛОВА + струнино </t>
  </si>
  <si>
    <t>000244273 Кабель ACD-LBU5E-1HA [ACD-LBU5E-1HA] Cat5e UTP 24AWG 4Pair Solid type
0.50мм CCA(25%), PVC,100м бухта, Серый, (741951)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</si>
</sst>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3">
    <font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12"/>
      <color theme="1"/>
      <name val="Times New Roman"/>
      <charset val="204"/>
    </font>
    <font>
      <b/>
      <sz val="8"/>
      <color theme="1"/>
      <name val="Times New Roman"/>
      <charset val="204"/>
    </font>
    <font>
      <b/>
      <sz val="12"/>
      <color theme="1"/>
      <name val="Times New Roman"/>
      <charset val="204"/>
    </font>
    <font>
      <sz val="8"/>
      <color theme="1"/>
      <name val="Times New Roman"/>
      <charset val="204"/>
    </font>
    <font>
      <b/>
      <sz val="8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sz val="10"/>
      <color theme="1"/>
      <name val="Times New Roman"/>
      <charset val="204"/>
    </font>
    <font>
      <sz val="8"/>
      <color theme="1"/>
      <name val="Arial"/>
      <charset val="204"/>
    </font>
    <font>
      <b/>
      <sz val="8"/>
      <color theme="2" tint="-0.749992370372631"/>
      <name val="Times New Roman"/>
      <charset val="204"/>
    </font>
    <font>
      <sz val="8"/>
      <color theme="1"/>
      <name val="Calibri"/>
      <charset val="204"/>
    </font>
    <font>
      <sz val="11"/>
      <color theme="2" tint="-0.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 style="medium">
        <color rgb="FF000001"/>
      </bottom>
      <diagonal/>
    </border>
    <border>
      <left style="medium">
        <color rgb="FF000001"/>
      </left>
      <right/>
      <top style="medium">
        <color rgb="FF000001"/>
      </top>
      <bottom style="medium">
        <color rgb="FF000001"/>
      </bottom>
      <diagonal/>
    </border>
    <border>
      <left/>
      <right/>
      <top style="medium">
        <color rgb="FF000001"/>
      </top>
      <bottom style="medium">
        <color rgb="FF000001"/>
      </bottom>
      <diagonal/>
    </border>
    <border>
      <left/>
      <right style="medium">
        <color rgb="FF000001"/>
      </right>
      <top style="medium">
        <color rgb="FF000001"/>
      </top>
      <bottom style="medium">
        <color rgb="FF00000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2" fontId="7" fillId="3" borderId="4" xfId="0" applyNumberFormat="1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2" fontId="8" fillId="3" borderId="3" xfId="0" applyNumberFormat="1" applyFont="1" applyFill="1" applyBorder="1" applyAlignment="1">
      <alignment horizontal="center" vertical="center" wrapText="1"/>
    </xf>
    <xf numFmtId="2" fontId="8" fillId="3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0" fontId="13" fillId="2" borderId="0" xfId="0" applyFont="1" applyFill="1"/>
    <xf numFmtId="0" fontId="12" fillId="2" borderId="8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2" fontId="12" fillId="2" borderId="8" xfId="0" applyNumberFormat="1" applyFont="1" applyFill="1" applyBorder="1" applyAlignment="1">
      <alignment horizontal="center" vertical="center" wrapText="1"/>
    </xf>
    <xf numFmtId="2" fontId="5" fillId="2" borderId="8" xfId="0" applyNumberFormat="1" applyFont="1" applyFill="1" applyBorder="1" applyAlignment="1">
      <alignment horizontal="center" vertical="center"/>
    </xf>
    <xf numFmtId="2" fontId="11" fillId="2" borderId="8" xfId="0" applyNumberFormat="1" applyFont="1" applyFill="1" applyBorder="1" applyAlignment="1">
      <alignment horizontal="center" vertical="center" wrapText="1"/>
    </xf>
    <xf numFmtId="2" fontId="5" fillId="2" borderId="8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0" fillId="0" borderId="8" xfId="0" applyBorder="1"/>
    <xf numFmtId="0" fontId="0" fillId="2" borderId="8" xfId="0" applyFill="1" applyBorder="1"/>
    <xf numFmtId="2" fontId="0" fillId="0" borderId="8" xfId="0" applyNumberForma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topLeftCell="A10" workbookViewId="0">
      <selection activeCell="A42" sqref="$A42:$XFD42"/>
    </sheetView>
  </sheetViews>
  <sheetFormatPr defaultColWidth="9" defaultRowHeight="15"/>
  <cols>
    <col min="1" max="1" width="8.42857142857143" customWidth="1"/>
    <col min="2" max="2" width="15.4380952380952" style="2" customWidth="1"/>
    <col min="3" max="3" width="22.3333333333333" customWidth="1"/>
    <col min="5" max="5" width="7.88571428571429" customWidth="1"/>
    <col min="8" max="8" width="8.88571428571429" style="1"/>
    <col min="10" max="10" width="9.33333333333333" customWidth="1"/>
  </cols>
  <sheetData>
    <row r="1" ht="14.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4.4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>
      <c r="B3" s="4"/>
    </row>
    <row r="4" ht="42.6" customHeight="1" spans="1:10">
      <c r="B4" s="5" t="s">
        <v>2</v>
      </c>
      <c r="C4" s="5"/>
      <c r="D4" s="5"/>
      <c r="E4" s="5"/>
      <c r="F4" s="5"/>
      <c r="G4" s="5"/>
      <c r="H4" s="5"/>
      <c r="I4" s="5"/>
      <c r="J4" s="5"/>
    </row>
    <row r="5" ht="15.75" spans="1:10">
      <c r="B5" s="6"/>
    </row>
    <row r="6" ht="37.8" customHeight="1" spans="1:10">
      <c r="B6" s="7" t="s">
        <v>3</v>
      </c>
      <c r="C6" s="8" t="s">
        <v>4</v>
      </c>
      <c r="D6" s="8"/>
      <c r="E6" s="8"/>
      <c r="F6" s="8"/>
      <c r="G6" s="8"/>
      <c r="H6" s="8"/>
      <c r="I6" s="8"/>
      <c r="J6" s="8"/>
    </row>
    <row r="7" ht="37.8" customHeight="1" spans="1:10">
      <c r="B7" s="7" t="s">
        <v>5</v>
      </c>
      <c r="C7" s="9" t="s">
        <v>6</v>
      </c>
      <c r="D7" s="9"/>
      <c r="E7" s="9"/>
      <c r="F7" s="9"/>
      <c r="G7" s="9"/>
      <c r="H7" s="9"/>
      <c r="I7" s="9"/>
      <c r="J7" s="9"/>
    </row>
    <row r="8" ht="37.8" customHeight="1" spans="1:10">
      <c r="B8" s="7" t="s">
        <v>7</v>
      </c>
      <c r="C8" s="9" t="s">
        <v>8</v>
      </c>
      <c r="D8" s="9"/>
      <c r="E8" s="9"/>
      <c r="F8" s="9"/>
      <c r="G8" s="9"/>
      <c r="H8" s="9"/>
      <c r="I8" s="9"/>
      <c r="J8" s="9"/>
    </row>
    <row r="9" ht="37.8" customHeight="1" spans="1:10">
      <c r="B9" s="7" t="s">
        <v>9</v>
      </c>
      <c r="C9" s="9" t="s">
        <v>10</v>
      </c>
      <c r="D9" s="9"/>
      <c r="E9" s="9"/>
      <c r="F9" s="9"/>
      <c r="G9" s="9"/>
      <c r="H9" s="9"/>
      <c r="I9" s="9"/>
      <c r="J9" s="9"/>
    </row>
    <row r="10" ht="81.6" customHeight="1" spans="1:10">
      <c r="B10" s="7" t="s">
        <v>11</v>
      </c>
      <c r="C10" s="9" t="s">
        <v>12</v>
      </c>
      <c r="D10" s="9"/>
      <c r="E10" s="9"/>
      <c r="F10" s="9"/>
      <c r="G10" s="9"/>
      <c r="H10" s="9"/>
      <c r="I10" s="9"/>
      <c r="J10" s="9"/>
    </row>
    <row r="11" ht="37.8" customHeight="1" spans="1:10">
      <c r="B11" s="7"/>
      <c r="C11" s="9" t="s">
        <v>13</v>
      </c>
      <c r="D11" s="9"/>
      <c r="E11" s="9"/>
      <c r="F11" s="9"/>
      <c r="G11" s="9"/>
      <c r="H11" s="9"/>
      <c r="I11" s="9"/>
      <c r="J11" s="9"/>
    </row>
    <row r="12" ht="37.8" customHeight="1" spans="1:10">
      <c r="B12" s="7" t="s">
        <v>14</v>
      </c>
      <c r="C12" s="9" t="s">
        <v>15</v>
      </c>
      <c r="D12" s="9"/>
      <c r="E12" s="9"/>
      <c r="F12" s="9"/>
      <c r="G12" s="9"/>
      <c r="H12" s="9"/>
      <c r="I12" s="9"/>
      <c r="J12" s="9"/>
    </row>
    <row r="13" ht="37.8" customHeight="1" spans="1:10">
      <c r="B13" s="7"/>
      <c r="C13" s="10" t="s">
        <v>16</v>
      </c>
      <c r="D13" s="11"/>
      <c r="E13" s="11"/>
      <c r="F13" s="11"/>
      <c r="G13" s="11"/>
      <c r="H13" s="11"/>
      <c r="I13" s="11"/>
      <c r="J13" s="12">
        <f>J42</f>
        <v>37459</v>
      </c>
    </row>
    <row r="14" ht="37.8" customHeight="1" spans="1:10">
      <c r="B14" s="7"/>
      <c r="C14" s="9" t="s">
        <v>17</v>
      </c>
      <c r="D14" s="9"/>
      <c r="E14" s="9"/>
      <c r="F14" s="9"/>
      <c r="G14" s="9"/>
      <c r="H14" s="9"/>
      <c r="I14" s="9"/>
      <c r="J14" s="9"/>
    </row>
    <row r="15" ht="37.8" customHeight="1" spans="1:10">
      <c r="B15" s="7" t="s">
        <v>18</v>
      </c>
      <c r="C15" s="9" t="s">
        <v>19</v>
      </c>
      <c r="D15" s="9"/>
      <c r="E15" s="9"/>
      <c r="F15" s="9"/>
      <c r="G15" s="9"/>
      <c r="H15" s="9"/>
      <c r="I15" s="9"/>
      <c r="J15" s="9"/>
    </row>
    <row r="16" ht="37.8" customHeight="1" spans="1:10">
      <c r="B16" s="7"/>
      <c r="C16" s="13" t="s">
        <v>20</v>
      </c>
      <c r="D16" s="14"/>
      <c r="E16" s="15"/>
      <c r="F16" s="16">
        <f>J42</f>
        <v>37459</v>
      </c>
      <c r="G16" s="17"/>
      <c r="H16" s="17"/>
      <c r="I16" s="17"/>
      <c r="J16" s="18"/>
    </row>
    <row r="17" spans="1:10">
      <c r="B17" s="19"/>
    </row>
    <row r="18" ht="15.75" spans="1:10">
      <c r="B18" s="20" t="s">
        <v>21</v>
      </c>
      <c r="C18" s="20"/>
      <c r="D18" s="20"/>
      <c r="E18" s="20"/>
      <c r="F18" s="20"/>
      <c r="G18" s="20"/>
      <c r="H18" s="20"/>
      <c r="I18" s="20"/>
      <c r="J18" s="20"/>
    </row>
    <row r="19" ht="15.75" spans="1:10">
      <c r="B19" s="20" t="s">
        <v>22</v>
      </c>
      <c r="C19" s="20"/>
      <c r="D19" s="20"/>
      <c r="E19" s="20"/>
      <c r="F19" s="20"/>
      <c r="G19" s="20"/>
      <c r="H19" s="20"/>
      <c r="I19" s="20"/>
      <c r="J19" s="20"/>
    </row>
    <row r="20" ht="15.75" spans="1:10">
      <c r="B20" s="20" t="s">
        <v>23</v>
      </c>
      <c r="C20" s="20"/>
      <c r="D20" s="20"/>
      <c r="E20" s="20"/>
      <c r="F20" s="20"/>
      <c r="G20" s="20"/>
      <c r="H20" s="20"/>
      <c r="I20" s="20"/>
      <c r="J20" s="20"/>
    </row>
    <row r="22" ht="15.75" spans="1:10">
      <c r="B22" s="20" t="s">
        <v>17</v>
      </c>
      <c r="C22" s="20"/>
      <c r="D22" s="20"/>
      <c r="E22" s="20"/>
      <c r="F22" s="20"/>
      <c r="G22" s="20"/>
      <c r="H22" s="20"/>
      <c r="I22" s="20"/>
      <c r="J22" s="20"/>
    </row>
    <row r="23" spans="1:10">
      <c r="B23" s="19" t="s">
        <v>24</v>
      </c>
    </row>
    <row r="24" ht="44.4" customHeight="1" spans="1:10">
      <c r="B24" s="21" t="s">
        <v>25</v>
      </c>
      <c r="C24" s="22"/>
      <c r="D24" s="22"/>
      <c r="E24" s="22"/>
      <c r="F24" s="22"/>
      <c r="G24" s="22"/>
      <c r="H24" s="23"/>
      <c r="I24" s="22"/>
      <c r="J24" s="22"/>
    </row>
    <row r="25" ht="38.25" spans="1:10">
      <c r="B25" s="24" t="s">
        <v>26</v>
      </c>
      <c r="C25" s="25" t="s">
        <v>27</v>
      </c>
      <c r="D25" s="25" t="s">
        <v>28</v>
      </c>
      <c r="E25" s="25" t="s">
        <v>29</v>
      </c>
      <c r="F25" s="26" t="s">
        <v>30</v>
      </c>
      <c r="G25" s="26" t="s">
        <v>31</v>
      </c>
      <c r="H25" s="27" t="s">
        <v>32</v>
      </c>
      <c r="I25" s="25" t="s">
        <v>33</v>
      </c>
      <c r="J25" s="25" t="s">
        <v>34</v>
      </c>
    </row>
    <row r="26" ht="46.8" customHeight="1" spans="1:10">
      <c r="B26" s="28">
        <v>1</v>
      </c>
      <c r="C26" s="29" t="s">
        <v>35</v>
      </c>
      <c r="D26" s="30" t="s">
        <v>36</v>
      </c>
      <c r="E26" s="30">
        <v>1</v>
      </c>
      <c r="F26" s="31">
        <v>9500</v>
      </c>
      <c r="G26" s="31">
        <f t="shared" ref="G26:G42" si="0">F26/100*105</f>
        <v>9975</v>
      </c>
      <c r="H26" s="31">
        <f t="shared" ref="H26:H42" si="1">F26/100*95</f>
        <v>9025</v>
      </c>
      <c r="I26" s="32">
        <f t="shared" ref="I26:I42" si="2">(F26+G26+H26)/3</f>
        <v>9500</v>
      </c>
      <c r="J26" s="33">
        <f t="shared" ref="J26:J42" si="3">E26*I26</f>
        <v>9500</v>
      </c>
    </row>
    <row r="27" ht="38" customHeight="1" spans="1:10">
      <c r="B27" s="28">
        <v>2</v>
      </c>
      <c r="C27" s="34" t="s">
        <v>37</v>
      </c>
      <c r="D27" s="30" t="s">
        <v>36</v>
      </c>
      <c r="E27" s="35">
        <v>2</v>
      </c>
      <c r="F27" s="36">
        <v>300</v>
      </c>
      <c r="G27" s="31">
        <f t="shared" si="0"/>
        <v>315</v>
      </c>
      <c r="H27" s="31">
        <f t="shared" si="1"/>
        <v>285</v>
      </c>
      <c r="I27" s="32">
        <f t="shared" si="2"/>
        <v>300</v>
      </c>
      <c r="J27" s="33">
        <f t="shared" si="3"/>
        <v>600</v>
      </c>
    </row>
    <row r="28" s="1" customFormat="1" ht="38" customHeight="1" spans="1:10">
      <c r="A28" s="37" t="s">
        <v>38</v>
      </c>
      <c r="B28" s="28">
        <v>3</v>
      </c>
      <c r="C28" s="38" t="s">
        <v>39</v>
      </c>
      <c r="D28" s="30" t="s">
        <v>36</v>
      </c>
      <c r="E28" s="39">
        <v>3</v>
      </c>
      <c r="F28" s="40">
        <v>690</v>
      </c>
      <c r="G28" s="41">
        <f t="shared" si="0"/>
        <v>724.5</v>
      </c>
      <c r="H28" s="41">
        <f t="shared" si="1"/>
        <v>655.5</v>
      </c>
      <c r="I28" s="42">
        <f t="shared" si="2"/>
        <v>690</v>
      </c>
      <c r="J28" s="43">
        <f t="shared" si="3"/>
        <v>2070</v>
      </c>
    </row>
    <row r="29" s="1" customFormat="1" ht="38" customHeight="1" spans="1:10">
      <c r="B29" s="28">
        <v>4</v>
      </c>
      <c r="C29" s="38" t="s">
        <v>40</v>
      </c>
      <c r="D29" s="30" t="s">
        <v>36</v>
      </c>
      <c r="E29" s="39">
        <v>3</v>
      </c>
      <c r="F29" s="40">
        <v>790</v>
      </c>
      <c r="G29" s="41">
        <f t="shared" si="0"/>
        <v>829.5</v>
      </c>
      <c r="H29" s="41">
        <f t="shared" si="1"/>
        <v>750.5</v>
      </c>
      <c r="I29" s="42">
        <f t="shared" si="2"/>
        <v>790</v>
      </c>
      <c r="J29" s="43">
        <f t="shared" si="3"/>
        <v>2370</v>
      </c>
    </row>
    <row r="30" s="1" customFormat="1" ht="38" customHeight="1" spans="1:10">
      <c r="B30" s="28">
        <v>5</v>
      </c>
      <c r="C30" s="38" t="s">
        <v>41</v>
      </c>
      <c r="D30" s="30" t="s">
        <v>36</v>
      </c>
      <c r="E30" s="39">
        <v>3</v>
      </c>
      <c r="F30" s="40">
        <v>240</v>
      </c>
      <c r="G30" s="41">
        <f t="shared" si="0"/>
        <v>252</v>
      </c>
      <c r="H30" s="41">
        <f t="shared" si="1"/>
        <v>228</v>
      </c>
      <c r="I30" s="42">
        <f t="shared" si="2"/>
        <v>240</v>
      </c>
      <c r="J30" s="43">
        <f t="shared" si="3"/>
        <v>720</v>
      </c>
    </row>
    <row r="31" s="1" customFormat="1" ht="38" customHeight="1" spans="1:10">
      <c r="B31" s="28">
        <v>6</v>
      </c>
      <c r="C31" s="38" t="s">
        <v>42</v>
      </c>
      <c r="D31" s="30" t="s">
        <v>36</v>
      </c>
      <c r="E31" s="39">
        <v>3</v>
      </c>
      <c r="F31" s="40">
        <v>290</v>
      </c>
      <c r="G31" s="41">
        <f t="shared" si="0"/>
        <v>304.5</v>
      </c>
      <c r="H31" s="41">
        <f t="shared" si="1"/>
        <v>275.5</v>
      </c>
      <c r="I31" s="42">
        <f t="shared" si="2"/>
        <v>290</v>
      </c>
      <c r="J31" s="43">
        <f t="shared" si="3"/>
        <v>870</v>
      </c>
    </row>
    <row r="32" s="1" customFormat="1" ht="38" customHeight="1" spans="1:10">
      <c r="B32" s="28">
        <v>7</v>
      </c>
      <c r="C32" s="38" t="s">
        <v>43</v>
      </c>
      <c r="D32" s="30" t="s">
        <v>36</v>
      </c>
      <c r="E32" s="39">
        <v>3</v>
      </c>
      <c r="F32" s="40">
        <v>290</v>
      </c>
      <c r="G32" s="41">
        <f t="shared" si="0"/>
        <v>304.5</v>
      </c>
      <c r="H32" s="41">
        <f t="shared" si="1"/>
        <v>275.5</v>
      </c>
      <c r="I32" s="42">
        <f t="shared" si="2"/>
        <v>290</v>
      </c>
      <c r="J32" s="43">
        <f t="shared" si="3"/>
        <v>870</v>
      </c>
    </row>
    <row r="33" s="1" customFormat="1" ht="38" customHeight="1" spans="2:11">
      <c r="B33" s="28">
        <v>8</v>
      </c>
      <c r="C33" s="38" t="s">
        <v>44</v>
      </c>
      <c r="D33" s="30" t="s">
        <v>36</v>
      </c>
      <c r="E33" s="39">
        <v>3</v>
      </c>
      <c r="F33" s="40">
        <v>290</v>
      </c>
      <c r="G33" s="41">
        <f t="shared" si="0"/>
        <v>304.5</v>
      </c>
      <c r="H33" s="41">
        <f t="shared" si="1"/>
        <v>275.5</v>
      </c>
      <c r="I33" s="42">
        <f t="shared" si="2"/>
        <v>290</v>
      </c>
      <c r="J33" s="43">
        <f t="shared" si="3"/>
        <v>870</v>
      </c>
    </row>
    <row r="34" s="1" customFormat="1" ht="38" customHeight="1" spans="2:11">
      <c r="B34" s="28">
        <v>9</v>
      </c>
      <c r="C34" s="38" t="s">
        <v>45</v>
      </c>
      <c r="D34" s="30" t="s">
        <v>36</v>
      </c>
      <c r="E34" s="39">
        <v>3</v>
      </c>
      <c r="F34" s="40">
        <v>290</v>
      </c>
      <c r="G34" s="41">
        <f t="shared" si="0"/>
        <v>304.5</v>
      </c>
      <c r="H34" s="41">
        <f t="shared" si="1"/>
        <v>275.5</v>
      </c>
      <c r="I34" s="42">
        <f t="shared" si="2"/>
        <v>290</v>
      </c>
      <c r="J34" s="43">
        <f t="shared" si="3"/>
        <v>870</v>
      </c>
    </row>
    <row r="35" s="1" customFormat="1" ht="38" customHeight="1" spans="2:11">
      <c r="B35" s="28">
        <v>10</v>
      </c>
      <c r="C35" s="38" t="s">
        <v>46</v>
      </c>
      <c r="D35" s="30" t="s">
        <v>36</v>
      </c>
      <c r="E35" s="39">
        <v>3</v>
      </c>
      <c r="F35" s="40">
        <v>290</v>
      </c>
      <c r="G35" s="41">
        <f t="shared" si="0"/>
        <v>304.5</v>
      </c>
      <c r="H35" s="41">
        <f t="shared" si="1"/>
        <v>275.5</v>
      </c>
      <c r="I35" s="42">
        <f t="shared" si="2"/>
        <v>290</v>
      </c>
      <c r="J35" s="43">
        <f t="shared" si="3"/>
        <v>870</v>
      </c>
    </row>
    <row r="36" ht="38" customHeight="1" spans="2:11">
      <c r="B36" s="28">
        <v>11</v>
      </c>
      <c r="C36" s="34" t="s">
        <v>47</v>
      </c>
      <c r="D36" s="30" t="s">
        <v>36</v>
      </c>
      <c r="E36" s="35">
        <v>1</v>
      </c>
      <c r="F36" s="36">
        <v>850</v>
      </c>
      <c r="G36" s="31">
        <f t="shared" si="0"/>
        <v>892.5</v>
      </c>
      <c r="H36" s="31">
        <f t="shared" si="1"/>
        <v>807.5</v>
      </c>
      <c r="I36" s="32">
        <f t="shared" si="2"/>
        <v>850</v>
      </c>
      <c r="J36" s="33">
        <f t="shared" si="3"/>
        <v>850</v>
      </c>
    </row>
    <row r="37" ht="38" customHeight="1" spans="2:11">
      <c r="B37" s="28">
        <v>12</v>
      </c>
      <c r="C37" s="34" t="s">
        <v>48</v>
      </c>
      <c r="D37" s="30" t="s">
        <v>36</v>
      </c>
      <c r="E37" s="35">
        <v>2</v>
      </c>
      <c r="F37" s="36">
        <v>1890</v>
      </c>
      <c r="G37" s="31">
        <f t="shared" si="0"/>
        <v>1984.5</v>
      </c>
      <c r="H37" s="31">
        <f t="shared" si="1"/>
        <v>1795.5</v>
      </c>
      <c r="I37" s="32">
        <f t="shared" si="2"/>
        <v>1890</v>
      </c>
      <c r="J37" s="33">
        <f t="shared" si="3"/>
        <v>3780</v>
      </c>
    </row>
    <row r="38" ht="38" customHeight="1" spans="2:11">
      <c r="B38" s="28">
        <v>13</v>
      </c>
      <c r="C38" s="34" t="s">
        <v>49</v>
      </c>
      <c r="D38" s="30" t="s">
        <v>36</v>
      </c>
      <c r="E38" s="35">
        <v>2</v>
      </c>
      <c r="F38" s="36">
        <v>390</v>
      </c>
      <c r="G38" s="31">
        <f t="shared" si="0"/>
        <v>409.5</v>
      </c>
      <c r="H38" s="31">
        <f t="shared" si="1"/>
        <v>370.5</v>
      </c>
      <c r="I38" s="32">
        <f t="shared" si="2"/>
        <v>390</v>
      </c>
      <c r="J38" s="33">
        <f t="shared" si="3"/>
        <v>780</v>
      </c>
    </row>
    <row r="39" ht="38" customHeight="1" spans="2:11">
      <c r="B39" s="28">
        <v>14</v>
      </c>
      <c r="C39" s="34" t="s">
        <v>50</v>
      </c>
      <c r="D39" s="30" t="s">
        <v>36</v>
      </c>
      <c r="E39" s="35">
        <v>3</v>
      </c>
      <c r="F39" s="36">
        <v>3490</v>
      </c>
      <c r="G39" s="31">
        <f t="shared" si="0"/>
        <v>3664.5</v>
      </c>
      <c r="H39" s="31">
        <f t="shared" si="1"/>
        <v>3315.5</v>
      </c>
      <c r="I39" s="32">
        <f t="shared" si="2"/>
        <v>3490</v>
      </c>
      <c r="J39" s="33">
        <f t="shared" si="3"/>
        <v>10470</v>
      </c>
    </row>
    <row r="40" customFormat="1" ht="38" customHeight="1" spans="2:11">
      <c r="B40" s="28">
        <v>15</v>
      </c>
      <c r="C40" s="34" t="s">
        <v>51</v>
      </c>
      <c r="D40" s="30" t="s">
        <v>36</v>
      </c>
      <c r="E40" s="35">
        <v>1</v>
      </c>
      <c r="F40" s="36">
        <v>579</v>
      </c>
      <c r="G40" s="31">
        <f t="shared" si="0"/>
        <v>607.95</v>
      </c>
      <c r="H40" s="31">
        <f t="shared" si="1"/>
        <v>550.05</v>
      </c>
      <c r="I40" s="32">
        <f t="shared" si="2"/>
        <v>579</v>
      </c>
      <c r="J40" s="33">
        <f t="shared" si="3"/>
        <v>579</v>
      </c>
      <c r="K40" s="44" t="s">
        <v>52</v>
      </c>
    </row>
    <row r="41" customFormat="1" ht="66" customHeight="1" spans="2:11">
      <c r="B41" s="28">
        <v>16</v>
      </c>
      <c r="C41" s="45" t="s">
        <v>53</v>
      </c>
      <c r="D41" s="30" t="s">
        <v>36</v>
      </c>
      <c r="E41" s="35">
        <v>1</v>
      </c>
      <c r="F41" s="36">
        <v>1390</v>
      </c>
      <c r="G41" s="31">
        <f t="shared" si="0"/>
        <v>1459.5</v>
      </c>
      <c r="H41" s="31">
        <f t="shared" si="1"/>
        <v>1320.5</v>
      </c>
      <c r="I41" s="32">
        <f t="shared" si="2"/>
        <v>1390</v>
      </c>
      <c r="J41" s="33">
        <f t="shared" si="3"/>
        <v>1390</v>
      </c>
    </row>
    <row r="42" spans="2:11">
      <c r="B42" s="46"/>
      <c r="C42" s="47"/>
      <c r="D42" s="47"/>
      <c r="E42" s="47"/>
      <c r="F42" s="47"/>
      <c r="G42" s="47"/>
      <c r="H42" s="48"/>
      <c r="I42" s="47"/>
      <c r="J42" s="49">
        <f>SUM(J26:J41)</f>
        <v>37459</v>
      </c>
    </row>
    <row r="44" spans="2:11">
      <c r="B44"/>
      <c r="C44" s="2"/>
      <c r="H44"/>
      <c r="I44" s="1"/>
    </row>
  </sheetData>
  <mergeCells count="21">
    <mergeCell ref="A1:J1"/>
    <mergeCell ref="A2:J2"/>
    <mergeCell ref="B4:J4"/>
    <mergeCell ref="C6:J6"/>
    <mergeCell ref="C7:J7"/>
    <mergeCell ref="C8:J8"/>
    <mergeCell ref="C9:J9"/>
    <mergeCell ref="C10:J10"/>
    <mergeCell ref="C11:J11"/>
    <mergeCell ref="C12:J12"/>
    <mergeCell ref="C14:J14"/>
    <mergeCell ref="C15:J15"/>
    <mergeCell ref="C16:E16"/>
    <mergeCell ref="F16:J16"/>
    <mergeCell ref="B18:J18"/>
    <mergeCell ref="B19:J19"/>
    <mergeCell ref="B20:J20"/>
    <mergeCell ref="B22:J22"/>
    <mergeCell ref="B10:B11"/>
    <mergeCell ref="B12:B14"/>
    <mergeCell ref="B15:B16"/>
  </mergeCells>
  <pageMargins left="0.236220472440945" right="0.236220472440945" top="0.748031496062992" bottom="0.748031496062992" header="0.31496062992126" footer="0.31496062992126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kcson091</dc:creator>
  <cp:lastModifiedBy>Владимир Владим�</cp:lastModifiedBy>
  <dcterms:created xsi:type="dcterms:W3CDTF">2015-06-05T18:19:00Z</dcterms:created>
  <cp:lastPrinted>2025-11-05T08:55:00Z</cp:lastPrinted>
  <dcterms:modified xsi:type="dcterms:W3CDTF">2026-05-25T13:40:51Z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6B8BA6B609314177B630B4E881B65D3F_12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