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Public\Documents\ВладЗакупки\Запросы_2024\Запрос_274_ремонт медпункт_31.10.2024\"/>
    </mc:Choice>
  </mc:AlternateContent>
  <xr:revisionPtr revIDLastSave="0" documentId="8_{BF4328DD-426C-4258-89EB-6326A472CA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и данны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J17" i="1"/>
  <c r="L16" i="1"/>
  <c r="J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Соседко А.Н.</author>
    <author>Пользователь</author>
    <author>G_Alex</author>
    <author>Lexy</author>
    <author>Andrey</author>
    <author>Alex</author>
    <author>Алексей</author>
    <author>Alex Sosedko</author>
    <author>Сергей</author>
    <author>Волченков Сергей</author>
    <author>&lt;&gt;</author>
  </authors>
  <commentList>
    <comment ref="A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J3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200 атрибут 950 текст&gt;  &lt;подпись 200 значение&gt;</t>
        </r>
      </text>
    </comment>
    <comment ref="A4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J4" authorId="1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200 атрибут 950 значение&gt;/</t>
        </r>
      </text>
    </comment>
    <comment ref="A7" authorId="2" shapeId="0" xr:uid="{00000000-0006-0000-0000-000005000000}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10" authorId="3" shapeId="0" xr:uid="{00000000-0006-0000-0000-000006000000}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12" authorId="2" shapeId="0" xr:uid="{00000000-0006-0000-0000-000007000000}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B15" authorId="4" shapeId="0" xr:uid="{00000000-0006-0000-0000-000008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J16" authorId="4" shapeId="0" xr:uid="{00000000-0006-0000-0000-000009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по расчету&gt;/1000</t>
        </r>
      </text>
    </comment>
    <comment ref="L16" authorId="4" shapeId="0" xr:uid="{00000000-0006-0000-0000-00000A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по расчету&gt;/1000</t>
        </r>
      </text>
    </comment>
    <comment ref="J17" authorId="5" shapeId="0" xr:uid="{00000000-0006-0000-0000-00000B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ФОТ&gt;/1000</t>
        </r>
      </text>
    </comment>
    <comment ref="L17" authorId="5" shapeId="0" xr:uid="{00000000-0006-0000-0000-00000C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ФОТ&gt;/1000</t>
        </r>
      </text>
    </comment>
    <comment ref="J18" authorId="5" shapeId="0" xr:uid="{00000000-0006-0000-0000-00000D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ТЗ&gt;</t>
        </r>
      </text>
    </comment>
    <comment ref="L18" authorId="5" shapeId="0" xr:uid="{00000000-0006-0000-0000-00000E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ТЗ&gt;</t>
        </r>
      </text>
    </comment>
    <comment ref="J19" authorId="5" shapeId="0" xr:uid="{00000000-0006-0000-0000-00000F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ТЗМ&gt;</t>
        </r>
      </text>
    </comment>
    <comment ref="L19" authorId="5" shapeId="0" xr:uid="{00000000-0006-0000-0000-000010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ТЗМ&gt;</t>
        </r>
      </text>
    </comment>
    <comment ref="F20" authorId="6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A25" authorId="2" shapeId="0" xr:uid="{00000000-0006-0000-0000-000012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РесСмета::&lt;Номер позиции по смете&gt;
</t>
        </r>
      </text>
    </comment>
    <comment ref="B25" authorId="2" shapeId="0" xr:uid="{00000000-0006-0000-0000-000013000000}">
      <text>
        <r>
          <rPr>
            <sz val="10"/>
            <color indexed="81"/>
            <rFont val="Tahoma"/>
            <family val="2"/>
          </rPr>
          <t xml:space="preserve"> РесСмета:: &lt;Обоснование (код) позиции&gt;
---------------------------------
&lt;Наименование (текстовая часть) расценки&gt;
(&lt;Ед. измерения по расценке&gt;)&lt;Пустой идентификатор&gt;
---------------------------------
&lt;Обоснование коэффициентов&gt;&lt;Строка задания НР для БИМ&gt;&lt;Строка задания СП для БИМ&gt;</t>
        </r>
      </text>
    </comment>
    <comment ref="C25" authorId="2" shapeId="0" xr:uid="{00000000-0006-0000-0000-000014000000}">
      <text>
        <r>
          <rPr>
            <sz val="10"/>
            <color indexed="81"/>
            <rFont val="Tahoma"/>
            <family val="2"/>
          </rPr>
          <t xml:space="preserve"> РесСмета::&lt;Количество всего (физ. объем) по позиции&gt;
----------
(&lt;Формула расчета физ. объема&gt;)</t>
        </r>
      </text>
    </comment>
    <comment ref="D25" authorId="7" shapeId="0" xr:uid="{00000000-0006-0000-0000-000015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25" authorId="6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
(&lt;Формула базисной цены единицы МАТ&gt;)</t>
        </r>
      </text>
    </comment>
    <comment ref="F25" authorId="6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25" authorId="6" shapeId="0" xr:uid="{00000000-0006-0000-0000-000018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25" authorId="6" shapeId="0" xr:uid="{00000000-0006-0000-0000-000019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25" authorId="6" shapeId="0" xr:uid="{00000000-0006-0000-0000-00001A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25" authorId="5" shapeId="0" xr:uid="{00000000-0006-0000-0000-00001B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ОЗП или ОЗП по позиции на единицу, если позиция в ТЦ&gt;
----------
&lt;Индекс к МАТ или МАТ по позиции на единицу, если позиция в ТЦ&gt;
(&lt;Формула текущей цены единицы МАТ&gt;)</t>
        </r>
      </text>
    </comment>
    <comment ref="K25" authorId="5" shapeId="0" xr:uid="{00000000-0006-0000-0000-00001C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25" authorId="8" shapeId="0" xr:uid="{00000000-0006-0000-0000-00001D000000}">
      <text>
        <r>
          <rPr>
            <sz val="8"/>
            <color indexed="81"/>
            <rFont val="Tahoma"/>
            <family val="2"/>
            <charset val="204"/>
          </rPr>
          <t xml:space="preserve"> 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25" authorId="2" shapeId="0" xr:uid="{00000000-0006-0000-0000-00001E000000}">
      <text>
        <r>
          <rPr>
            <sz val="10"/>
            <color indexed="81"/>
            <rFont val="Tahoma"/>
            <family val="2"/>
          </rPr>
          <t xml:space="preserve"> 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25" authorId="9" shapeId="0" xr:uid="{00000000-0006-0000-0000-00001F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O25" authorId="8" shapeId="0" xr:uid="{00000000-0006-0000-0000-000020000000}">
      <text>
        <r>
          <rPr>
            <sz val="8"/>
            <color indexed="81"/>
            <rFont val="Tahoma"/>
            <family val="2"/>
            <charset val="204"/>
          </rPr>
          <t xml:space="preserve"> РесСмета::&lt;ТЗ по позиции всего&gt;
----------
&lt;ТЗМ по позиции всего&gt;</t>
        </r>
      </text>
    </comment>
    <comment ref="A87" authorId="4" shapeId="0" xr:uid="{00000000-0006-0000-0000-000021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Итоги::&lt;Текстовая часть (итоги)&gt;</t>
        </r>
      </text>
    </comment>
    <comment ref="G87" authorId="10" shapeId="0" xr:uid="{00000000-0006-0000-0000-000022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Итоги::&lt;Прямые затраты в базисных ценах (итоги)&gt;
</t>
        </r>
      </text>
    </comment>
    <comment ref="H87" authorId="10" shapeId="0" xr:uid="{00000000-0006-0000-0000-000023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Итоги::&lt;З/п основных рабочих в базисных ценах (итоги)&gt;
&lt;Материалы в базисных ценах (итоги)&gt;
</t>
        </r>
      </text>
    </comment>
    <comment ref="I87" authorId="10" shapeId="0" xr:uid="{00000000-0006-0000-0000-000024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Итоги::&lt;Эксплуатация машин в базисных ценах (итоги)&gt;
&lt;З/п машинистов в базисных ценах (итоги)&gt;</t>
        </r>
      </text>
    </comment>
    <comment ref="L87" authorId="8" shapeId="0" xr:uid="{00000000-0006-0000-0000-000025000000}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(итоги)&gt;</t>
        </r>
      </text>
    </comment>
    <comment ref="M87" authorId="8" shapeId="0" xr:uid="{00000000-0006-0000-0000-000026000000}">
      <text>
        <r>
          <rPr>
            <sz val="8"/>
            <color indexed="81"/>
            <rFont val="Tahoma"/>
            <family val="2"/>
            <charset val="204"/>
          </rPr>
          <t xml:space="preserve"> Итоги::&lt;З/п основных рабочих (итоги)&gt;
&lt;Материалы (итоги)&gt;</t>
        </r>
      </text>
    </comment>
    <comment ref="N87" authorId="8" shapeId="0" xr:uid="{00000000-0006-0000-0000-000027000000}">
      <text>
        <r>
          <rPr>
            <sz val="8"/>
            <color indexed="81"/>
            <rFont val="Tahoma"/>
            <family val="2"/>
            <charset val="204"/>
          </rPr>
          <t xml:space="preserve"> Итоги::&lt;Эксплуатация машин (итоги)&gt;
&lt;З/п машинистов (итоги)&gt;</t>
        </r>
      </text>
    </comment>
    <comment ref="O87" authorId="8" shapeId="0" xr:uid="{00000000-0006-0000-0000-000028000000}">
      <text>
        <r>
          <rPr>
            <sz val="8"/>
            <color indexed="81"/>
            <rFont val="Tahoma"/>
            <family val="2"/>
            <charset val="204"/>
          </rPr>
          <t xml:space="preserve"> Итоги::&lt;Трудозатраты основных рабочих (итоги)&gt;
&lt;Трудозатраты машинистов (итоги)&gt;</t>
        </r>
      </text>
    </comment>
    <comment ref="A107" authorId="8" shapeId="0" xr:uid="{00000000-0006-0000-0000-000029000000}">
      <text>
        <r>
          <rPr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  <comment ref="A109" authorId="8" shapeId="0" xr:uid="{00000000-0006-0000-0000-00002A000000}">
      <text>
        <r>
          <rPr>
            <sz val="8"/>
            <color indexed="81"/>
            <rFont val="Tahoma"/>
            <family val="2"/>
            <charset val="204"/>
          </rPr>
          <t xml:space="preserve"> Хвост::&lt;Проверил&gt;</t>
        </r>
      </text>
    </comment>
  </commentList>
</comments>
</file>

<file path=xl/sharedStrings.xml><?xml version="1.0" encoding="utf-8"?>
<sst xmlns="http://schemas.openxmlformats.org/spreadsheetml/2006/main" count="294" uniqueCount="217">
  <si>
    <t>(наименование работ и затрат, наименование объекта)</t>
  </si>
  <si>
    <t>(наименование стройки)</t>
  </si>
  <si>
    <t>Сметная стоимость</t>
  </si>
  <si>
    <t>№ п.п.</t>
  </si>
  <si>
    <t>(локальный сметный расчет)</t>
  </si>
  <si>
    <t xml:space="preserve">ЛОКАЛЬНАЯ  СМЕТА №  </t>
  </si>
  <si>
    <t>Средства на оплату труда</t>
  </si>
  <si>
    <t>тыс.руб.</t>
  </si>
  <si>
    <t>чел.час</t>
  </si>
  <si>
    <t xml:space="preserve">Всего </t>
  </si>
  <si>
    <t>Форма 4т</t>
  </si>
  <si>
    <t>Осн. з/п</t>
  </si>
  <si>
    <t>Эксп.</t>
  </si>
  <si>
    <t>Материал</t>
  </si>
  <si>
    <t>В т.ч. з/п</t>
  </si>
  <si>
    <t>Сметная трудоемкость</t>
  </si>
  <si>
    <t>Трудозатраты механизаторов</t>
  </si>
  <si>
    <t>Код норматива,
Наименование,
Единица измерения</t>
  </si>
  <si>
    <t>Объем</t>
  </si>
  <si>
    <t>Индекс / Цена</t>
  </si>
  <si>
    <t>Базисная стоимость за единицу</t>
  </si>
  <si>
    <t>Осн. З/п</t>
  </si>
  <si>
    <t xml:space="preserve">Эксп.
</t>
  </si>
  <si>
    <t>Базисная стоимость всего</t>
  </si>
  <si>
    <t>Текущая стоимость всего</t>
  </si>
  <si>
    <t>Затр. Труда</t>
  </si>
  <si>
    <t xml:space="preserve">Рабочих 
ч.-час
</t>
  </si>
  <si>
    <t>Механизаторов</t>
  </si>
  <si>
    <t>Базисные цены</t>
  </si>
  <si>
    <t>Текущие цены</t>
  </si>
  <si>
    <t xml:space="preserve">УТВЕРЖДАЮ </t>
  </si>
  <si>
    <t>СОГЛАСОВАНО</t>
  </si>
  <si>
    <t xml:space="preserve">  </t>
  </si>
  <si>
    <t>_________________ //</t>
  </si>
  <si>
    <t>ГБУСОВО "Болотский психоневрологический интернат" по адресу: Владимирская обл., Ковровский район, пос.Болотский.</t>
  </si>
  <si>
    <t>на ремонт помещений медпункта,</t>
  </si>
  <si>
    <t>Основание: ведомость работ</t>
  </si>
  <si>
    <t>Составлен в базисных и текущих ценах по состоянию на 2 квартал 2022 г.</t>
  </si>
  <si>
    <t>Составил: Плесовских М.М.</t>
  </si>
  <si>
    <t>Проверил: Жмаев В.И.</t>
  </si>
  <si>
    <t>Раздел 1. Стены</t>
  </si>
  <si>
    <t xml:space="preserve"> ФЕРр63-7-5
---------------------------------
Разборка облицовки стен: из керамических глазурованных плиток
(100 м2) </t>
  </si>
  <si>
    <t>0,347
----------
(34,7 / 100)</t>
  </si>
  <si>
    <t>96,01
----------
4,73</t>
  </si>
  <si>
    <t>33
----------
2</t>
  </si>
  <si>
    <t>25,64
----------
1</t>
  </si>
  <si>
    <t>5,78
----------
25,64</t>
  </si>
  <si>
    <t>193
----------
42</t>
  </si>
  <si>
    <t>25,78
----------
0,12</t>
  </si>
  <si>
    <t/>
  </si>
  <si>
    <t>Накладные расходы от ФОТ(5244 руб.)</t>
  </si>
  <si>
    <t>Сметная прибыль от ФОТ(5244 руб.)</t>
  </si>
  <si>
    <t>Всего с НР и СП</t>
  </si>
  <si>
    <t xml:space="preserve"> ФЕРр62-47-1
---------------------------------
Расчистка поверхностей шпателем, щетками от старых покрасок
(м2) </t>
  </si>
  <si>
    <t>1
----------
25,64</t>
  </si>
  <si>
    <t>Накладные расходы от ФОТ(12634 руб.)</t>
  </si>
  <si>
    <t>Сметная прибыль от ФОТ(12634 руб.)</t>
  </si>
  <si>
    <t xml:space="preserve"> ФЕРр61-2-7
---------------------------------
Ремонт штукатурки внутренних стен по камню и бетону цементно-известковым раствором, площадью отдельных мест: до 1 м2 толщиной слоя до 20 мм
(100 м2) </t>
  </si>
  <si>
    <t>0,07
----------
(7 / 100)</t>
  </si>
  <si>
    <t>2007,68
----------
1140,25</t>
  </si>
  <si>
    <t>20,94
----------
9,05</t>
  </si>
  <si>
    <t>141
----------
80</t>
  </si>
  <si>
    <t>1
----------
1</t>
  </si>
  <si>
    <t>25,64
----------
6,02</t>
  </si>
  <si>
    <t>12,3
----------
25,64</t>
  </si>
  <si>
    <t>3603
----------
481</t>
  </si>
  <si>
    <t>18
----------
16</t>
  </si>
  <si>
    <t>15,86
----------
0,05</t>
  </si>
  <si>
    <t>Накладные расходы от ФОТ(3619 руб.)</t>
  </si>
  <si>
    <t>Сметная прибыль от ФОТ(3619 руб.)</t>
  </si>
  <si>
    <t xml:space="preserve"> ФЕР15-01-019-05
---------------------------------
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смесей: по кирпичу и бетону
(100 м2) 
---------------------------------
(Приказ от 04.08.2020 № 421/пр п.58б При ремонте ОЗП=1,15; ЭМ=1,25 к расх.; ЗПМ=1,25; ТЗ=1,15; ТЗМ=1,25;
Приказ от 04.08.2020 № 421/пр прил.10 табл.3 п.1.1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</si>
  <si>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1460,16
----------
1,12</t>
  </si>
  <si>
    <t>47,63
----------
26,29</t>
  </si>
  <si>
    <t>17
----------
9</t>
  </si>
  <si>
    <t>25,64
----------
8,78</t>
  </si>
  <si>
    <t>16,09
----------
25,64</t>
  </si>
  <si>
    <t>12991
----------
4</t>
  </si>
  <si>
    <t>266
----------
234</t>
  </si>
  <si>
    <t>55,19
----------
0,86</t>
  </si>
  <si>
    <t>Накладные расходы от ФОТ(13225 руб.)</t>
  </si>
  <si>
    <t>Сметная прибыль от ФОТ(13225 руб.)</t>
  </si>
  <si>
    <t xml:space="preserve"> ФССЦ-04.3.02.09-0102
---------------------------------
Смеси сухие водостойкие для затирки межплиточных швов шириной 1-6 мм (различная цветовая гамма)
(т) </t>
  </si>
  <si>
    <t xml:space="preserve">
----------
6513</t>
  </si>
  <si>
    <t xml:space="preserve">
----------
113</t>
  </si>
  <si>
    <t xml:space="preserve">
----------
64259,61</t>
  </si>
  <si>
    <t xml:space="preserve">
----------
1115</t>
  </si>
  <si>
    <t xml:space="preserve"> ФССЦ-06.2.01.02-0018
---------------------------------
Плитка керамическая глазурованная для внутренней облицовки стен гладкая, цветная декорированная методом сериографии с рисунком одноцветная без завала
(м2) </t>
  </si>
  <si>
    <t xml:space="preserve">
----------
122,44</t>
  </si>
  <si>
    <t xml:space="preserve">
----------
4249</t>
  </si>
  <si>
    <t xml:space="preserve">
----------
595,4</t>
  </si>
  <si>
    <t xml:space="preserve">
----------
20660</t>
  </si>
  <si>
    <t xml:space="preserve"> ФССЦ-14.1.06.02-0001
---------------------------------
Клей для облицовочных работ водостойкий (сухая смесь)
(т) </t>
  </si>
  <si>
    <t xml:space="preserve">
----------
4316</t>
  </si>
  <si>
    <t xml:space="preserve">
----------
562</t>
  </si>
  <si>
    <t xml:space="preserve">
----------
23871,7</t>
  </si>
  <si>
    <t xml:space="preserve">
----------
3106</t>
  </si>
  <si>
    <t xml:space="preserve"> ФЕР15-04-007-01
---------------------------------
Окраска водно-дисперсионными акриловыми составами улучшенная: по штукатурке стен
(100 м2) 
---------------------------------
(Приказ от 04.08.2020 № 421/пр п.58б При ремонте ОЗП=1,15; ЭМ=1,25 к расх.; ЗПМ=1,25; ТЗ=1,15; ТЗМ=1,25;
Приказ от 04.08.2020 № 421/пр прил.10 табл.3 п.1.1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</si>
  <si>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1,125
----------
(112,5 / 100)</t>
  </si>
  <si>
    <t>525,38
----------
642,56</t>
  </si>
  <si>
    <t>15,61
----------
2,95</t>
  </si>
  <si>
    <t>591
----------
722</t>
  </si>
  <si>
    <t>18
----------
3</t>
  </si>
  <si>
    <t>25,64
----------
7,66</t>
  </si>
  <si>
    <t>7,46
----------
25,64</t>
  </si>
  <si>
    <t>15155
----------
5537</t>
  </si>
  <si>
    <t>131
----------
85</t>
  </si>
  <si>
    <t>67,62
----------
0,28</t>
  </si>
  <si>
    <t>Накладные расходы от ФОТ(15240 руб.)</t>
  </si>
  <si>
    <t>Сметная прибыль от ФОТ(15240 руб.)</t>
  </si>
  <si>
    <t xml:space="preserve"> ФССЦ-14.3.02.01-0112
---------------------------------
Краска акриловая: ВД-АК 2180, ВГТ
(т) </t>
  </si>
  <si>
    <t xml:space="preserve">
----------
4434,4</t>
  </si>
  <si>
    <t xml:space="preserve">
----------
150</t>
  </si>
  <si>
    <t xml:space="preserve">
----------
150896,28</t>
  </si>
  <si>
    <t xml:space="preserve">
----------
5093</t>
  </si>
  <si>
    <t xml:space="preserve"> ФССЦ-14.3.02.01-1000
---------------------------------
Грунтовка акриловая, универсальная
(т) </t>
  </si>
  <si>
    <t xml:space="preserve">
----------
14101,05</t>
  </si>
  <si>
    <t xml:space="preserve">
----------
317</t>
  </si>
  <si>
    <t xml:space="preserve">
----------
52589,4</t>
  </si>
  <si>
    <t xml:space="preserve">
----------
1183</t>
  </si>
  <si>
    <t xml:space="preserve"> ФЕР15-07-015-16
---------------------------------
Монтаж системы защиты стен и углов: отбойной доски-пластины, с креплением к поверхности на клей
(100 м) 
---------------------------------
(Приказ от 04.08.2020 № 421/пр п.58б При ремонте ОЗП=1,15; ЭМ=1,25 к расх.; ЗПМ=1,25; ТЗ=1,15; ТЗМ=1,25;
Приказ от 04.08.2020 № 421/пр прил.10 табл.3 п.1.1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</si>
  <si>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0,12
----------
(12 / 100)</t>
  </si>
  <si>
    <t>78,14
----------
304,54</t>
  </si>
  <si>
    <t>51,64
----------
9,72</t>
  </si>
  <si>
    <t>9
----------
37</t>
  </si>
  <si>
    <t>6
----------
1</t>
  </si>
  <si>
    <t>25,64
----------
5,42</t>
  </si>
  <si>
    <t>7,38
----------
25,64</t>
  </si>
  <si>
    <t>240
----------
198</t>
  </si>
  <si>
    <t>46
----------
30</t>
  </si>
  <si>
    <t>1,16
----------
0,1</t>
  </si>
  <si>
    <t>Накладные расходы от ФОТ(270 руб.)</t>
  </si>
  <si>
    <t>Сметная прибыль от ФОТ(270 руб.)</t>
  </si>
  <si>
    <t xml:space="preserve"> прайс
---------------------------------
Отбойная доска 200/2
(м) </t>
  </si>
  <si>
    <t xml:space="preserve">
----------
80,36
(745/1,2*1,02/7,88)</t>
  </si>
  <si>
    <t xml:space="preserve">
----------
974</t>
  </si>
  <si>
    <t xml:space="preserve">
----------
633,25
(745/1,2*1,02)</t>
  </si>
  <si>
    <t xml:space="preserve">
----------
7675</t>
  </si>
  <si>
    <t>Раздел 2. Полы</t>
  </si>
  <si>
    <t xml:space="preserve"> ФЕРр57-3-1
---------------------------------
Разборка плинтусов: деревянных и из пластмассовых материалов
(100 м) </t>
  </si>
  <si>
    <t>0,168
----------
(16,8 / 100)</t>
  </si>
  <si>
    <t>Накладные расходы от ФОТ(127 руб.)</t>
  </si>
  <si>
    <t>Сметная прибыль от ФОТ(127 руб.)</t>
  </si>
  <si>
    <t xml:space="preserve"> ФЕР11-01-040-03
---------------------------------
Устройство плинтусов поливинилхлоридных: на винтах самонарезающих (б/у)
(100 м) 
---------------------------------
(Приказ от 04.08.2020 № 421/пр п.58б При ремонте ОЗП=1,15; ЭМ=1,25 к расх.; ЗПМ=1,25; ТЗ=1,15; ТЗМ=1,25;
Приказ от 04.08.2020 № 421/пр прил.10 табл.3 п.1.1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</si>
  <si>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84,62
----------
152,84</t>
  </si>
  <si>
    <t>3,19
----------
0,64</t>
  </si>
  <si>
    <t>14
----------
25</t>
  </si>
  <si>
    <t>25,64
----------
17,4</t>
  </si>
  <si>
    <t>7,51
----------
25,64</t>
  </si>
  <si>
    <t>365
----------
446</t>
  </si>
  <si>
    <t>4
----------
3</t>
  </si>
  <si>
    <t>1,55
----------
0,01</t>
  </si>
  <si>
    <t>Накладные расходы от ФОТ(368 руб.)</t>
  </si>
  <si>
    <t>Сметная прибыль от ФОТ(368 руб.)</t>
  </si>
  <si>
    <t>Раздел 3. Потолки</t>
  </si>
  <si>
    <t xml:space="preserve"> ФЕРр63-14-1
---------------------------------
Замена элементов облицовки потолков: панелей без замены каркаса (прим-но для плит армстронг)
(100 м2) 
---------------------------------
(МАТ=0 к расх.)</t>
  </si>
  <si>
    <t>0,467
----------
(46,7 / 100)</t>
  </si>
  <si>
    <t>0,38
----------
0,15</t>
  </si>
  <si>
    <t>25,64
----------
6,43</t>
  </si>
  <si>
    <t>11,34
----------
25,64</t>
  </si>
  <si>
    <t>2
----------
2</t>
  </si>
  <si>
    <t>Накладные расходы от ФОТ(21234 руб.)</t>
  </si>
  <si>
    <t>Сметная прибыль от ФОТ(21234 руб.)</t>
  </si>
  <si>
    <t xml:space="preserve"> прайс
---------------------------------
Плита к подвесному потолку 600х600х12 мм Armstrong Bajkal Board
(м2) </t>
  </si>
  <si>
    <t xml:space="preserve">
----------
49,74
(158/0,36/1,2*1,02/7,5)</t>
  </si>
  <si>
    <t xml:space="preserve">
----------
2323</t>
  </si>
  <si>
    <t xml:space="preserve">
----------
373,06
(158/0,36/1,2*1,02)</t>
  </si>
  <si>
    <t xml:space="preserve">
----------
17422</t>
  </si>
  <si>
    <t>Накладные расходы от ФОТ(112 руб.)</t>
  </si>
  <si>
    <t>Сметная прибыль от ФОТ(112 руб.)</t>
  </si>
  <si>
    <t xml:space="preserve"> ФЕР15-04-007-02
---------------------------------
Окраска водно-дисперсионными акриловыми составами улучшенная: по штукатурке потолков
(100 м2) 
---------------------------------
(Приказ от 04.08.2020 № 421/пр п.58б При ремонте ОЗП=1,15; ЭМ=1,25 к расх.; ЗПМ=1,25; ТЗ=1,15; ТЗМ=1,25;
Приказ от 04.08.2020 № 421/пр прил.10 табл.3 п.1.1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</si>
  <si>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0,01
----------
(1 / 100)</t>
  </si>
  <si>
    <t>759,85
----------
688,15</t>
  </si>
  <si>
    <t>16,6
----------
3,13</t>
  </si>
  <si>
    <t>8
----------
7</t>
  </si>
  <si>
    <t>25,64
----------
7,69</t>
  </si>
  <si>
    <t>7,45
----------
25,64</t>
  </si>
  <si>
    <t>195
----------
53</t>
  </si>
  <si>
    <t>Накладные расходы от ФОТ(196 руб.)</t>
  </si>
  <si>
    <t>Сметная прибыль от ФОТ(196 руб.)</t>
  </si>
  <si>
    <t xml:space="preserve">
----------
1</t>
  </si>
  <si>
    <t xml:space="preserve">
----------
50</t>
  </si>
  <si>
    <t xml:space="preserve"> ФССЦ-14.3.01.02-0101
---------------------------------
Грунтовка акриловая ВД-АК-133
(т) </t>
  </si>
  <si>
    <t xml:space="preserve">
----------
11594,98</t>
  </si>
  <si>
    <t xml:space="preserve">
----------
3</t>
  </si>
  <si>
    <t xml:space="preserve">
----------
52602,33</t>
  </si>
  <si>
    <t xml:space="preserve">
----------
12</t>
  </si>
  <si>
    <t>Раздел 4. Вывоз мусора</t>
  </si>
  <si>
    <t xml:space="preserve"> ФССЦпг-01-01-01-041
---------------------------------
Погрузо-разгрузочные работы при автомобильных перевозках: Погрузка мусора строительного с погрузкой вручную
(1 т груза) </t>
  </si>
  <si>
    <t xml:space="preserve"> ФССЦпг-03-21-01-050
---------------------------------
Перевозка грузов автомобилями-самосвалами грузоподъемностью 10 т работающих вне карьера на расстояние: I класс груза до 50 км
(1 т груза) </t>
  </si>
  <si>
    <t>Итого прямые затраты по смете</t>
  </si>
  <si>
    <t>2803
9563</t>
  </si>
  <si>
    <t>202
16</t>
  </si>
  <si>
    <t>71856
63035</t>
  </si>
  <si>
    <t>2059
413</t>
  </si>
  <si>
    <t>331,57
1,42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</si>
  <si>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</si>
  <si>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</si>
  <si>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</si>
  <si>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</si>
  <si>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</si>
  <si>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</si>
  <si>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</si>
  <si>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Стекольные, обойные и облицовочные работы (ремонтно-строительные)</t>
  </si>
  <si>
    <t>122,86
0,12</t>
  </si>
  <si>
    <t xml:space="preserve">    Малярные работы (ремонтно-строительные)</t>
  </si>
  <si>
    <t xml:space="preserve">    Штукатурные работы (ремонтно-строительные)</t>
  </si>
  <si>
    <t>15,86
0,05</t>
  </si>
  <si>
    <t xml:space="preserve">    Отделочные работы</t>
  </si>
  <si>
    <t>124,84
1,24</t>
  </si>
  <si>
    <t xml:space="preserve">    Полы (ремонтно-строительные)</t>
  </si>
  <si>
    <t xml:space="preserve">    Полы</t>
  </si>
  <si>
    <t>1,55
0,01</t>
  </si>
  <si>
    <t xml:space="preserve">    Перевозка грузов (грунт, мусор и подобное)</t>
  </si>
  <si>
    <t xml:space="preserve">    Итого</t>
  </si>
  <si>
    <t xml:space="preserve">    НДС 20%</t>
  </si>
  <si>
    <t xml:space="preserve">    ВСЕГО по смете</t>
  </si>
  <si>
    <t>"___" __________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</si>
</sst>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3"/>
      <name val="Arial"/>
      <family val="2"/>
      <charset val="204"/>
    </font>
    <font>
      <i/>
      <sz val="10"/>
      <name val="Arial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68">
    <xf numFmtId="0" fontId="0" fillId="0" borderId="0" xfId="0"/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horizontal="right" vertical="top"/>
    </xf>
    <xf numFmtId="0" fontId="9" fillId="0" borderId="0" xfId="14" applyFont="1" applyBorder="1">
      <alignment horizontal="center"/>
    </xf>
    <xf numFmtId="0" fontId="8" fillId="0" borderId="0" xfId="0" applyFont="1" applyAlignment="1">
      <alignment horizontal="center" vertical="top" wrapText="1"/>
    </xf>
    <xf numFmtId="0" fontId="9" fillId="0" borderId="0" xfId="5" applyFont="1">
      <alignment horizontal="right" vertical="top" wrapText="1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right"/>
    </xf>
    <xf numFmtId="0" fontId="11" fillId="0" borderId="0" xfId="5" applyFont="1" applyAlignment="1">
      <alignment horizontal="right" vertical="top"/>
    </xf>
    <xf numFmtId="0" fontId="11" fillId="0" borderId="0" xfId="0" applyFont="1" applyAlignment="1">
      <alignment horizontal="left" indent="1"/>
    </xf>
    <xf numFmtId="0" fontId="15" fillId="0" borderId="0" xfId="0" applyFont="1"/>
    <xf numFmtId="0" fontId="11" fillId="0" borderId="0" xfId="24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0" fontId="11" fillId="0" borderId="1" xfId="18" applyFont="1" applyBorder="1" applyAlignment="1">
      <alignment horizontal="center" vertical="center" wrapText="1"/>
    </xf>
    <xf numFmtId="0" fontId="11" fillId="0" borderId="0" xfId="5" applyFont="1" applyAlignment="1">
      <alignment horizontal="left" vertical="top" wrapText="1"/>
    </xf>
    <xf numFmtId="0" fontId="11" fillId="0" borderId="0" xfId="5" applyFont="1">
      <alignment horizontal="right" vertical="top" wrapText="1"/>
    </xf>
    <xf numFmtId="0" fontId="11" fillId="0" borderId="0" xfId="25" applyFont="1">
      <alignment horizontal="left" vertical="top"/>
    </xf>
    <xf numFmtId="0" fontId="11" fillId="0" borderId="0" xfId="26" applyFont="1">
      <alignment horizontal="left" vertical="top"/>
    </xf>
    <xf numFmtId="0" fontId="8" fillId="0" borderId="0" xfId="14" applyFont="1" applyBorder="1">
      <alignment horizontal="center"/>
    </xf>
    <xf numFmtId="0" fontId="11" fillId="0" borderId="3" xfId="21" applyFont="1" applyBorder="1">
      <alignment horizontal="center"/>
    </xf>
    <xf numFmtId="49" fontId="11" fillId="0" borderId="1" xfId="21" applyNumberFormat="1" applyFont="1" applyAlignment="1">
      <alignment horizontal="center" vertical="top"/>
    </xf>
    <xf numFmtId="0" fontId="11" fillId="0" borderId="1" xfId="21" applyFont="1" applyAlignment="1">
      <alignment horizontal="left" vertical="top" wrapText="1"/>
    </xf>
    <xf numFmtId="0" fontId="11" fillId="0" borderId="1" xfId="21" applyFont="1" applyAlignment="1">
      <alignment horizontal="center" vertical="top" wrapText="1"/>
    </xf>
    <xf numFmtId="0" fontId="11" fillId="0" borderId="1" xfId="21" applyFont="1" applyAlignment="1">
      <alignment horizontal="right" vertical="top"/>
    </xf>
    <xf numFmtId="0" fontId="11" fillId="0" borderId="1" xfId="21" applyFont="1" applyAlignment="1">
      <alignment horizontal="right" vertical="top" wrapText="1"/>
    </xf>
    <xf numFmtId="49" fontId="19" fillId="0" borderId="1" xfId="21" applyNumberFormat="1" applyFont="1" applyAlignment="1">
      <alignment horizontal="center" vertical="top"/>
    </xf>
    <xf numFmtId="0" fontId="19" fillId="0" borderId="1" xfId="21" applyFont="1" applyAlignment="1">
      <alignment horizontal="left" vertical="top"/>
    </xf>
    <xf numFmtId="0" fontId="19" fillId="0" borderId="1" xfId="21" applyFont="1" applyAlignment="1">
      <alignment horizontal="center" vertical="top"/>
    </xf>
    <xf numFmtId="9" fontId="19" fillId="0" borderId="1" xfId="21" applyNumberFormat="1" applyFont="1" applyAlignment="1">
      <alignment horizontal="right" vertical="top"/>
    </xf>
    <xf numFmtId="0" fontId="19" fillId="0" borderId="1" xfId="21" applyFont="1" applyAlignment="1">
      <alignment horizontal="right" vertical="top"/>
    </xf>
    <xf numFmtId="0" fontId="11" fillId="0" borderId="1" xfId="21" applyFont="1" applyAlignment="1">
      <alignment horizontal="center" vertical="top"/>
    </xf>
    <xf numFmtId="49" fontId="11" fillId="0" borderId="3" xfId="21" applyNumberFormat="1" applyFont="1" applyBorder="1" applyAlignment="1">
      <alignment horizontal="center" vertical="top"/>
    </xf>
    <xf numFmtId="0" fontId="11" fillId="0" borderId="3" xfId="21" applyFont="1" applyBorder="1" applyAlignment="1">
      <alignment horizontal="left" vertical="top" wrapText="1"/>
    </xf>
    <xf numFmtId="0" fontId="11" fillId="0" borderId="3" xfId="21" applyFont="1" applyBorder="1" applyAlignment="1">
      <alignment horizontal="center" vertical="top"/>
    </xf>
    <xf numFmtId="0" fontId="11" fillId="0" borderId="3" xfId="21" applyFont="1" applyBorder="1" applyAlignment="1">
      <alignment horizontal="right" vertical="top"/>
    </xf>
    <xf numFmtId="0" fontId="11" fillId="0" borderId="3" xfId="21" applyFont="1" applyBorder="1" applyAlignment="1">
      <alignment horizontal="right" vertical="top" wrapText="1"/>
    </xf>
    <xf numFmtId="49" fontId="19" fillId="0" borderId="3" xfId="21" applyNumberFormat="1" applyFont="1" applyBorder="1" applyAlignment="1">
      <alignment horizontal="center" vertical="top"/>
    </xf>
    <xf numFmtId="0" fontId="19" fillId="0" borderId="3" xfId="21" applyFont="1" applyBorder="1" applyAlignment="1">
      <alignment horizontal="left" vertical="top"/>
    </xf>
    <xf numFmtId="0" fontId="19" fillId="0" borderId="3" xfId="21" applyFont="1" applyBorder="1" applyAlignment="1">
      <alignment horizontal="center" vertical="top"/>
    </xf>
    <xf numFmtId="0" fontId="19" fillId="0" borderId="3" xfId="21" applyFont="1" applyBorder="1" applyAlignment="1">
      <alignment horizontal="right" vertical="top"/>
    </xf>
    <xf numFmtId="0" fontId="11" fillId="0" borderId="1" xfId="5" applyFont="1" applyBorder="1">
      <alignment horizontal="right" vertical="top" wrapText="1"/>
    </xf>
    <xf numFmtId="0" fontId="12" fillId="0" borderId="1" xfId="5" applyFont="1" applyBorder="1">
      <alignment horizontal="right" vertical="top" wrapText="1"/>
    </xf>
    <xf numFmtId="0" fontId="11" fillId="0" borderId="1" xfId="5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1" xfId="5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49" fontId="17" fillId="0" borderId="1" xfId="21" applyNumberFormat="1" applyFont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1" fillId="0" borderId="0" xfId="24" applyFont="1" applyBorder="1" applyAlignment="1">
      <alignment horizontal="left"/>
    </xf>
    <xf numFmtId="0" fontId="11" fillId="0" borderId="2" xfId="24" applyFont="1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11" fillId="0" borderId="1" xfId="18" applyFont="1" applyBorder="1" applyAlignment="1">
      <alignment horizontal="center" vertical="center" wrapText="1"/>
    </xf>
    <xf numFmtId="0" fontId="11" fillId="0" borderId="0" xfId="11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3" fillId="0" borderId="0" xfId="24" applyFont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1" fillId="0" borderId="0" xfId="10" applyFont="1" applyAlignment="1">
      <alignment horizontal="right"/>
    </xf>
  </cellXfs>
  <cellStyles count="28">
    <cellStyle name="Акт" xfId="1" xr:uid="{00000000-0005-0000-0000-000000000000}"/>
    <cellStyle name="АктМТСН" xfId="2" xr:uid="{00000000-0005-0000-0000-000001000000}"/>
    <cellStyle name="ВедРесурсов" xfId="3" xr:uid="{00000000-0005-0000-0000-000002000000}"/>
    <cellStyle name="ВедРесурсовАкт" xfId="4" xr:uid="{00000000-0005-0000-0000-000003000000}"/>
    <cellStyle name="Итоги" xfId="5" xr:uid="{00000000-0005-0000-0000-000004000000}"/>
    <cellStyle name="ИтогоАктБазЦ" xfId="6" xr:uid="{00000000-0005-0000-0000-000005000000}"/>
    <cellStyle name="ИтогоАктБИМ" xfId="7" xr:uid="{00000000-0005-0000-0000-000006000000}"/>
    <cellStyle name="ИтогоАктРесМет" xfId="8" xr:uid="{00000000-0005-0000-0000-000007000000}"/>
    <cellStyle name="ИтогоАктТекЦ" xfId="9" xr:uid="{00000000-0005-0000-0000-000008000000}"/>
    <cellStyle name="ИтогоБазЦ" xfId="10" xr:uid="{00000000-0005-0000-0000-000009000000}"/>
    <cellStyle name="ИтогоБИМ" xfId="11" xr:uid="{00000000-0005-0000-0000-00000A000000}"/>
    <cellStyle name="ИтогоРесМет" xfId="12" xr:uid="{00000000-0005-0000-0000-00000B000000}"/>
    <cellStyle name="ИтогоТекЦ" xfId="13" xr:uid="{00000000-0005-0000-0000-00000C000000}"/>
    <cellStyle name="ЛокСмета" xfId="14" xr:uid="{00000000-0005-0000-0000-00000D000000}"/>
    <cellStyle name="ЛокСмМТСН" xfId="15" xr:uid="{00000000-0005-0000-0000-00000E000000}"/>
    <cellStyle name="М29" xfId="16" xr:uid="{00000000-0005-0000-0000-00000F000000}"/>
    <cellStyle name="ОбСмета" xfId="17" xr:uid="{00000000-0005-0000-0000-000010000000}"/>
    <cellStyle name="Обычный" xfId="0" builtinId="0"/>
    <cellStyle name="Обычный_Мои данные" xfId="18" xr:uid="{00000000-0005-0000-0000-000012000000}"/>
    <cellStyle name="Параметр" xfId="19" xr:uid="{00000000-0005-0000-0000-000013000000}"/>
    <cellStyle name="ПеременныеСметы" xfId="20" xr:uid="{00000000-0005-0000-0000-000014000000}"/>
    <cellStyle name="РесСмета" xfId="21" xr:uid="{00000000-0005-0000-0000-000015000000}"/>
    <cellStyle name="СводкаСтоимРаб" xfId="22" xr:uid="{00000000-0005-0000-0000-000016000000}"/>
    <cellStyle name="СводРасч" xfId="23" xr:uid="{00000000-0005-0000-0000-000017000000}"/>
    <cellStyle name="Титул" xfId="24" xr:uid="{00000000-0005-0000-0000-000018000000}"/>
    <cellStyle name="Хвост" xfId="25" xr:uid="{00000000-0005-0000-0000-000019000000}"/>
    <cellStyle name="Хвост_Переменные и константы" xfId="26" xr:uid="{00000000-0005-0000-0000-00001A000000}"/>
    <cellStyle name="Экспертиза" xfId="27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P109"/>
  <sheetViews>
    <sheetView showGridLines="0" tabSelected="1" topLeftCell="A101" zoomScale="92" zoomScaleNormal="92" zoomScaleSheetLayoutView="100" workbookViewId="0">
      <selection activeCell="A6" sqref="A6"/>
    </sheetView>
  </sheetViews>
  <sheetFormatPr defaultColWidth="9.109375" defaultRowHeight="11.4" outlineLevelRow="1" x14ac:dyDescent="0.2"/>
  <cols>
    <col min="1" max="1" width="8.5546875" style="4" customWidth="1"/>
    <col min="2" max="2" width="34.44140625" style="4" customWidth="1"/>
    <col min="3" max="3" width="11.88671875" style="4" customWidth="1"/>
    <col min="4" max="5" width="12.109375" style="4" customWidth="1"/>
    <col min="6" max="6" width="9.6640625" style="4" customWidth="1"/>
    <col min="7" max="8" width="12.109375" style="4" customWidth="1"/>
    <col min="9" max="9" width="9.6640625" style="4" customWidth="1"/>
    <col min="10" max="13" width="12.109375" style="4" customWidth="1"/>
    <col min="14" max="14" width="9.6640625" style="4" customWidth="1"/>
    <col min="15" max="15" width="14.6640625" style="4" customWidth="1"/>
    <col min="16" max="16384" width="9.109375" style="4"/>
  </cols>
  <sheetData>
    <row r="1" spans="1:15" ht="13.8" x14ac:dyDescent="0.25">
      <c r="A1" s="9"/>
      <c r="B1" s="9"/>
      <c r="C1" s="9"/>
      <c r="D1" s="9"/>
      <c r="E1" s="9"/>
      <c r="F1" s="9"/>
      <c r="G1" s="9"/>
      <c r="H1" s="9"/>
      <c r="I1" s="10"/>
      <c r="J1" s="10"/>
      <c r="K1" s="9"/>
      <c r="L1" s="9"/>
      <c r="M1" s="9"/>
      <c r="N1" s="9" t="s">
        <v>10</v>
      </c>
      <c r="O1" s="9"/>
    </row>
    <row r="2" spans="1:15" ht="13.8" outlineLevel="1" x14ac:dyDescent="0.25">
      <c r="A2" s="11" t="s">
        <v>31</v>
      </c>
      <c r="B2" s="9"/>
      <c r="C2" s="9"/>
      <c r="D2" s="9"/>
      <c r="E2" s="9"/>
      <c r="F2" s="9"/>
      <c r="G2" s="9"/>
      <c r="H2" s="9"/>
      <c r="I2" s="10"/>
      <c r="J2" s="12" t="s">
        <v>30</v>
      </c>
      <c r="K2" s="9"/>
      <c r="L2" s="9"/>
      <c r="M2" s="9"/>
      <c r="N2" s="9"/>
      <c r="O2" s="9"/>
    </row>
    <row r="3" spans="1:15" ht="13.8" outlineLevel="1" x14ac:dyDescent="0.25">
      <c r="A3" s="59" t="s">
        <v>32</v>
      </c>
      <c r="B3" s="59"/>
      <c r="C3" s="59"/>
      <c r="D3" s="59"/>
      <c r="E3" s="59"/>
      <c r="F3" s="9"/>
      <c r="G3" s="9"/>
      <c r="H3" s="9"/>
      <c r="I3" s="10"/>
      <c r="J3" s="59" t="s">
        <v>32</v>
      </c>
      <c r="K3" s="59"/>
      <c r="L3" s="59"/>
      <c r="M3" s="59"/>
      <c r="N3" s="59"/>
      <c r="O3" s="59"/>
    </row>
    <row r="4" spans="1:15" ht="13.8" outlineLevel="1" x14ac:dyDescent="0.25">
      <c r="A4" s="59" t="s">
        <v>33</v>
      </c>
      <c r="B4" s="59"/>
      <c r="C4" s="59"/>
      <c r="D4" s="59"/>
      <c r="E4" s="59"/>
      <c r="F4" s="9"/>
      <c r="G4" s="9"/>
      <c r="H4" s="9"/>
      <c r="I4" s="10"/>
      <c r="J4" s="59" t="s">
        <v>33</v>
      </c>
      <c r="K4" s="59"/>
      <c r="L4" s="59"/>
      <c r="M4" s="59"/>
      <c r="N4" s="59"/>
      <c r="O4" s="59"/>
    </row>
    <row r="5" spans="1:15" ht="13.8" outlineLevel="1" x14ac:dyDescent="0.25">
      <c r="A5" s="13" t="s">
        <v>216</v>
      </c>
      <c r="B5" s="9"/>
      <c r="C5" s="9"/>
      <c r="D5" s="9"/>
      <c r="E5" s="9"/>
      <c r="F5" s="9"/>
      <c r="G5" s="9"/>
      <c r="H5" s="9"/>
      <c r="I5" s="10"/>
      <c r="J5" s="9" t="s">
        <v>216</v>
      </c>
      <c r="K5" s="9"/>
      <c r="L5" s="9"/>
      <c r="M5" s="9"/>
      <c r="N5" s="9"/>
      <c r="O5" s="9"/>
    </row>
    <row r="6" spans="1:15" ht="13.8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customHeight="1" x14ac:dyDescent="0.25">
      <c r="A7" s="60" t="s">
        <v>34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1:15" ht="13.2" x14ac:dyDescent="0.2">
      <c r="A8" s="61" t="s">
        <v>1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5" ht="16.8" x14ac:dyDescent="0.2">
      <c r="A10" s="65" t="s">
        <v>5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</row>
    <row r="11" spans="1:15" ht="13.2" x14ac:dyDescent="0.2">
      <c r="A11" s="61" t="s">
        <v>4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5" ht="27" customHeight="1" x14ac:dyDescent="0.25">
      <c r="A12" s="60" t="s">
        <v>35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</row>
    <row r="13" spans="1:15" ht="13.2" x14ac:dyDescent="0.2">
      <c r="A13" s="66" t="s">
        <v>0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5" x14ac:dyDescent="0.2">
      <c r="A14" s="3"/>
      <c r="B14" s="2"/>
      <c r="C14" s="1"/>
      <c r="D14" s="5"/>
      <c r="E14" s="5"/>
      <c r="F14" s="5"/>
      <c r="G14" s="5"/>
      <c r="H14" s="5"/>
      <c r="I14" s="5"/>
      <c r="J14" s="5"/>
    </row>
    <row r="15" spans="1:15" ht="13.8" x14ac:dyDescent="0.25">
      <c r="A15" s="14"/>
      <c r="B15" s="59" t="s">
        <v>36</v>
      </c>
      <c r="C15" s="59"/>
      <c r="D15" s="59"/>
      <c r="E15" s="59"/>
      <c r="F15" s="59"/>
      <c r="G15" s="59"/>
      <c r="H15" s="59"/>
      <c r="I15" s="59"/>
      <c r="J15" s="13"/>
      <c r="K15" s="15" t="s">
        <v>28</v>
      </c>
      <c r="L15" s="9"/>
      <c r="M15" s="15" t="s">
        <v>29</v>
      </c>
      <c r="N15" s="9"/>
      <c r="O15" s="9"/>
    </row>
    <row r="16" spans="1:15" ht="13.8" x14ac:dyDescent="0.25">
      <c r="A16" s="14"/>
      <c r="B16" s="9"/>
      <c r="C16" s="9"/>
      <c r="D16" s="16"/>
      <c r="E16" s="16"/>
      <c r="F16" s="13" t="s">
        <v>2</v>
      </c>
      <c r="G16" s="13"/>
      <c r="H16" s="13"/>
      <c r="I16" s="13"/>
      <c r="J16" s="67">
        <f>19847/1000</f>
        <v>19.847000000000001</v>
      </c>
      <c r="K16" s="67"/>
      <c r="L16" s="63">
        <f>286530/1000</f>
        <v>286.52999999999997</v>
      </c>
      <c r="M16" s="63"/>
      <c r="N16" s="17" t="s">
        <v>7</v>
      </c>
      <c r="O16" s="9"/>
    </row>
    <row r="17" spans="1:16" ht="13.8" x14ac:dyDescent="0.25">
      <c r="A17" s="14"/>
      <c r="B17" s="9"/>
      <c r="C17" s="18"/>
      <c r="D17" s="16"/>
      <c r="E17" s="16"/>
      <c r="F17" s="13" t="s">
        <v>6</v>
      </c>
      <c r="G17" s="13"/>
      <c r="H17" s="13"/>
      <c r="I17" s="13"/>
      <c r="J17" s="67">
        <f>2819/1000</f>
        <v>2.819</v>
      </c>
      <c r="K17" s="67"/>
      <c r="L17" s="63">
        <f>72269/1000</f>
        <v>72.269000000000005</v>
      </c>
      <c r="M17" s="63"/>
      <c r="N17" s="17" t="s">
        <v>7</v>
      </c>
      <c r="O17" s="9"/>
    </row>
    <row r="18" spans="1:16" ht="13.8" x14ac:dyDescent="0.25">
      <c r="A18" s="14"/>
      <c r="B18" s="9"/>
      <c r="C18" s="9"/>
      <c r="D18" s="16"/>
      <c r="E18" s="16"/>
      <c r="F18" s="13" t="s">
        <v>15</v>
      </c>
      <c r="G18" s="13"/>
      <c r="H18" s="13"/>
      <c r="I18" s="13"/>
      <c r="J18" s="67">
        <v>331.57</v>
      </c>
      <c r="K18" s="67"/>
      <c r="L18" s="63">
        <v>331.57</v>
      </c>
      <c r="M18" s="63"/>
      <c r="N18" s="17" t="s">
        <v>8</v>
      </c>
      <c r="O18" s="9"/>
    </row>
    <row r="19" spans="1:16" ht="13.8" x14ac:dyDescent="0.25">
      <c r="A19" s="14"/>
      <c r="B19" s="9"/>
      <c r="C19" s="13"/>
      <c r="D19" s="9"/>
      <c r="E19" s="13"/>
      <c r="F19" s="13" t="s">
        <v>16</v>
      </c>
      <c r="G19" s="13"/>
      <c r="H19" s="13"/>
      <c r="I19" s="13"/>
      <c r="J19" s="67">
        <v>1.42</v>
      </c>
      <c r="K19" s="67"/>
      <c r="L19" s="63">
        <v>1.42</v>
      </c>
      <c r="M19" s="63"/>
      <c r="N19" s="17" t="s">
        <v>8</v>
      </c>
      <c r="O19" s="9"/>
    </row>
    <row r="20" spans="1:16" ht="13.8" x14ac:dyDescent="0.25">
      <c r="A20" s="14"/>
      <c r="B20" s="9"/>
      <c r="C20" s="13"/>
      <c r="D20" s="9"/>
      <c r="E20" s="13"/>
      <c r="F20" s="19" t="s">
        <v>37</v>
      </c>
      <c r="G20" s="13"/>
      <c r="H20" s="13"/>
      <c r="I20" s="13"/>
      <c r="J20" s="13"/>
      <c r="K20" s="9"/>
      <c r="L20" s="9"/>
      <c r="M20" s="9"/>
      <c r="N20" s="9"/>
      <c r="O20" s="9"/>
    </row>
    <row r="21" spans="1:16" ht="13.8" x14ac:dyDescent="0.25">
      <c r="A21" s="14"/>
      <c r="B21" s="20"/>
      <c r="C21" s="21"/>
      <c r="D21" s="22"/>
      <c r="E21" s="22"/>
      <c r="F21" s="22"/>
      <c r="G21" s="22"/>
      <c r="H21" s="22"/>
      <c r="I21" s="22"/>
      <c r="J21" s="22"/>
      <c r="K21" s="9"/>
      <c r="L21" s="9"/>
      <c r="M21" s="9"/>
      <c r="N21" s="9"/>
      <c r="O21" s="9"/>
    </row>
    <row r="22" spans="1:16" ht="21.75" customHeight="1" x14ac:dyDescent="0.2">
      <c r="A22" s="64" t="s">
        <v>3</v>
      </c>
      <c r="B22" s="64" t="s">
        <v>17</v>
      </c>
      <c r="C22" s="64" t="s">
        <v>18</v>
      </c>
      <c r="D22" s="62" t="s">
        <v>20</v>
      </c>
      <c r="E22" s="62"/>
      <c r="F22" s="62"/>
      <c r="G22" s="62" t="s">
        <v>23</v>
      </c>
      <c r="H22" s="62"/>
      <c r="I22" s="62"/>
      <c r="J22" s="64" t="s">
        <v>19</v>
      </c>
      <c r="K22" s="64"/>
      <c r="L22" s="62" t="s">
        <v>24</v>
      </c>
      <c r="M22" s="62"/>
      <c r="N22" s="62"/>
      <c r="O22" s="23" t="s">
        <v>25</v>
      </c>
    </row>
    <row r="23" spans="1:16" ht="33" customHeight="1" x14ac:dyDescent="0.2">
      <c r="A23" s="64"/>
      <c r="B23" s="64"/>
      <c r="C23" s="64"/>
      <c r="D23" s="62" t="s">
        <v>9</v>
      </c>
      <c r="E23" s="23" t="s">
        <v>21</v>
      </c>
      <c r="F23" s="24" t="s">
        <v>22</v>
      </c>
      <c r="G23" s="62" t="s">
        <v>9</v>
      </c>
      <c r="H23" s="23" t="s">
        <v>21</v>
      </c>
      <c r="I23" s="24" t="s">
        <v>22</v>
      </c>
      <c r="J23" s="24" t="s">
        <v>11</v>
      </c>
      <c r="K23" s="24" t="s">
        <v>12</v>
      </c>
      <c r="L23" s="62" t="s">
        <v>9</v>
      </c>
      <c r="M23" s="23" t="s">
        <v>21</v>
      </c>
      <c r="N23" s="24" t="s">
        <v>22</v>
      </c>
      <c r="O23" s="23" t="s">
        <v>26</v>
      </c>
    </row>
    <row r="24" spans="1:16" ht="27.75" customHeight="1" x14ac:dyDescent="0.2">
      <c r="A24" s="64"/>
      <c r="B24" s="64"/>
      <c r="C24" s="64"/>
      <c r="D24" s="62"/>
      <c r="E24" s="24" t="s">
        <v>13</v>
      </c>
      <c r="F24" s="23" t="s">
        <v>14</v>
      </c>
      <c r="G24" s="62"/>
      <c r="H24" s="24" t="s">
        <v>13</v>
      </c>
      <c r="I24" s="23" t="s">
        <v>14</v>
      </c>
      <c r="J24" s="23" t="s">
        <v>13</v>
      </c>
      <c r="K24" s="24" t="s">
        <v>14</v>
      </c>
      <c r="L24" s="62"/>
      <c r="M24" s="24" t="s">
        <v>13</v>
      </c>
      <c r="N24" s="23" t="s">
        <v>14</v>
      </c>
      <c r="O24" s="23" t="s">
        <v>27</v>
      </c>
    </row>
    <row r="25" spans="1:16" s="6" customFormat="1" ht="13.8" x14ac:dyDescent="0.25">
      <c r="A25" s="30">
        <v>1</v>
      </c>
      <c r="B25" s="30">
        <v>2</v>
      </c>
      <c r="C25" s="30">
        <v>3</v>
      </c>
      <c r="D25" s="30">
        <v>4</v>
      </c>
      <c r="E25" s="30">
        <v>5</v>
      </c>
      <c r="F25" s="30">
        <v>6</v>
      </c>
      <c r="G25" s="30">
        <v>7</v>
      </c>
      <c r="H25" s="30">
        <v>8</v>
      </c>
      <c r="I25" s="30">
        <v>9</v>
      </c>
      <c r="J25" s="30">
        <v>10</v>
      </c>
      <c r="K25" s="30">
        <v>11</v>
      </c>
      <c r="L25" s="30">
        <v>12</v>
      </c>
      <c r="M25" s="30">
        <v>13</v>
      </c>
      <c r="N25" s="30">
        <v>14</v>
      </c>
      <c r="O25" s="30">
        <v>15</v>
      </c>
    </row>
    <row r="26" spans="1:16" s="6" customFormat="1" ht="22.2" customHeight="1" x14ac:dyDescent="0.2">
      <c r="A26" s="57" t="s">
        <v>40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</row>
    <row r="27" spans="1:16" s="6" customFormat="1" ht="82.8" x14ac:dyDescent="0.2">
      <c r="A27" s="31">
        <v>1</v>
      </c>
      <c r="B27" s="32" t="s">
        <v>41</v>
      </c>
      <c r="C27" s="33" t="s">
        <v>42</v>
      </c>
      <c r="D27" s="34">
        <v>680.75</v>
      </c>
      <c r="E27" s="34">
        <v>584.74</v>
      </c>
      <c r="F27" s="35" t="s">
        <v>43</v>
      </c>
      <c r="G27" s="34">
        <v>236</v>
      </c>
      <c r="H27" s="34">
        <v>203</v>
      </c>
      <c r="I27" s="35" t="s">
        <v>44</v>
      </c>
      <c r="J27" s="35" t="s">
        <v>45</v>
      </c>
      <c r="K27" s="35" t="s">
        <v>46</v>
      </c>
      <c r="L27" s="34">
        <v>5395</v>
      </c>
      <c r="M27" s="34">
        <v>5202</v>
      </c>
      <c r="N27" s="35" t="s">
        <v>47</v>
      </c>
      <c r="O27" s="35" t="s">
        <v>48</v>
      </c>
    </row>
    <row r="28" spans="1:16" s="6" customFormat="1" ht="14.4" x14ac:dyDescent="0.2">
      <c r="A28" s="36" t="s">
        <v>49</v>
      </c>
      <c r="B28" s="37" t="s">
        <v>50</v>
      </c>
      <c r="C28" s="38"/>
      <c r="D28" s="39">
        <v>0.9</v>
      </c>
      <c r="E28" s="40"/>
      <c r="F28" s="40"/>
      <c r="G28" s="40">
        <v>185</v>
      </c>
      <c r="H28" s="40"/>
      <c r="I28" s="40"/>
      <c r="J28" s="40"/>
      <c r="K28" s="39">
        <v>0.9</v>
      </c>
      <c r="L28" s="40">
        <v>4720</v>
      </c>
      <c r="M28" s="40"/>
      <c r="N28" s="40"/>
      <c r="O28" s="40"/>
      <c r="P28" s="29"/>
    </row>
    <row r="29" spans="1:16" s="6" customFormat="1" ht="14.4" x14ac:dyDescent="0.2">
      <c r="A29" s="36" t="s">
        <v>49</v>
      </c>
      <c r="B29" s="37" t="s">
        <v>51</v>
      </c>
      <c r="C29" s="38"/>
      <c r="D29" s="39">
        <v>0.45</v>
      </c>
      <c r="E29" s="40"/>
      <c r="F29" s="40"/>
      <c r="G29" s="40">
        <v>92</v>
      </c>
      <c r="H29" s="40"/>
      <c r="I29" s="40"/>
      <c r="J29" s="40"/>
      <c r="K29" s="39">
        <v>0.45</v>
      </c>
      <c r="L29" s="40">
        <v>2360</v>
      </c>
      <c r="M29" s="40"/>
      <c r="N29" s="40"/>
      <c r="O29" s="40"/>
      <c r="P29" s="29"/>
    </row>
    <row r="30" spans="1:16" s="6" customFormat="1" ht="14.4" x14ac:dyDescent="0.2">
      <c r="A30" s="36" t="s">
        <v>49</v>
      </c>
      <c r="B30" s="37" t="s">
        <v>52</v>
      </c>
      <c r="C30" s="38"/>
      <c r="D30" s="40"/>
      <c r="E30" s="40"/>
      <c r="F30" s="40"/>
      <c r="G30" s="40">
        <v>513</v>
      </c>
      <c r="H30" s="40"/>
      <c r="I30" s="40"/>
      <c r="J30" s="40"/>
      <c r="K30" s="40"/>
      <c r="L30" s="40">
        <v>12475</v>
      </c>
      <c r="M30" s="40"/>
      <c r="N30" s="40"/>
      <c r="O30" s="40"/>
      <c r="P30" s="29"/>
    </row>
    <row r="31" spans="1:16" s="6" customFormat="1" ht="82.8" x14ac:dyDescent="0.2">
      <c r="A31" s="31">
        <v>2</v>
      </c>
      <c r="B31" s="32" t="s">
        <v>53</v>
      </c>
      <c r="C31" s="41">
        <v>112.5</v>
      </c>
      <c r="D31" s="34">
        <v>4.38</v>
      </c>
      <c r="E31" s="34">
        <v>4.38</v>
      </c>
      <c r="F31" s="34"/>
      <c r="G31" s="34">
        <v>493</v>
      </c>
      <c r="H31" s="34">
        <v>493</v>
      </c>
      <c r="I31" s="34"/>
      <c r="J31" s="35" t="s">
        <v>45</v>
      </c>
      <c r="K31" s="35" t="s">
        <v>54</v>
      </c>
      <c r="L31" s="34">
        <v>12634</v>
      </c>
      <c r="M31" s="34">
        <v>12634</v>
      </c>
      <c r="N31" s="34"/>
      <c r="O31" s="34">
        <v>65.25</v>
      </c>
    </row>
    <row r="32" spans="1:16" s="6" customFormat="1" ht="14.4" x14ac:dyDescent="0.2">
      <c r="A32" s="36" t="s">
        <v>49</v>
      </c>
      <c r="B32" s="37" t="s">
        <v>55</v>
      </c>
      <c r="C32" s="38"/>
      <c r="D32" s="39">
        <v>0.9</v>
      </c>
      <c r="E32" s="40"/>
      <c r="F32" s="40"/>
      <c r="G32" s="40">
        <v>444</v>
      </c>
      <c r="H32" s="40"/>
      <c r="I32" s="40"/>
      <c r="J32" s="40"/>
      <c r="K32" s="39">
        <v>0.9</v>
      </c>
      <c r="L32" s="40">
        <v>11371</v>
      </c>
      <c r="M32" s="40"/>
      <c r="N32" s="40"/>
      <c r="O32" s="40"/>
      <c r="P32" s="29"/>
    </row>
    <row r="33" spans="1:16" s="6" customFormat="1" ht="14.4" x14ac:dyDescent="0.2">
      <c r="A33" s="36" t="s">
        <v>49</v>
      </c>
      <c r="B33" s="37" t="s">
        <v>56</v>
      </c>
      <c r="C33" s="38"/>
      <c r="D33" s="39">
        <v>0.46</v>
      </c>
      <c r="E33" s="40"/>
      <c r="F33" s="40"/>
      <c r="G33" s="40">
        <v>227</v>
      </c>
      <c r="H33" s="40"/>
      <c r="I33" s="40"/>
      <c r="J33" s="40"/>
      <c r="K33" s="39">
        <v>0.46</v>
      </c>
      <c r="L33" s="40">
        <v>5812</v>
      </c>
      <c r="M33" s="40"/>
      <c r="N33" s="40"/>
      <c r="O33" s="40"/>
      <c r="P33" s="29"/>
    </row>
    <row r="34" spans="1:16" s="6" customFormat="1" ht="14.4" x14ac:dyDescent="0.2">
      <c r="A34" s="36" t="s">
        <v>49</v>
      </c>
      <c r="B34" s="37" t="s">
        <v>52</v>
      </c>
      <c r="C34" s="38"/>
      <c r="D34" s="40"/>
      <c r="E34" s="40"/>
      <c r="F34" s="40"/>
      <c r="G34" s="40">
        <v>1164</v>
      </c>
      <c r="H34" s="40"/>
      <c r="I34" s="40"/>
      <c r="J34" s="40"/>
      <c r="K34" s="40"/>
      <c r="L34" s="40">
        <v>29817</v>
      </c>
      <c r="M34" s="40"/>
      <c r="N34" s="40"/>
      <c r="O34" s="40"/>
      <c r="P34" s="29"/>
    </row>
    <row r="35" spans="1:16" s="6" customFormat="1" ht="110.4" x14ac:dyDescent="0.2">
      <c r="A35" s="31">
        <v>3</v>
      </c>
      <c r="B35" s="32" t="s">
        <v>57</v>
      </c>
      <c r="C35" s="33" t="s">
        <v>58</v>
      </c>
      <c r="D35" s="34">
        <v>3168.87</v>
      </c>
      <c r="E35" s="35" t="s">
        <v>59</v>
      </c>
      <c r="F35" s="35" t="s">
        <v>60</v>
      </c>
      <c r="G35" s="34">
        <v>222</v>
      </c>
      <c r="H35" s="35" t="s">
        <v>61</v>
      </c>
      <c r="I35" s="35" t="s">
        <v>62</v>
      </c>
      <c r="J35" s="35" t="s">
        <v>63</v>
      </c>
      <c r="K35" s="35" t="s">
        <v>64</v>
      </c>
      <c r="L35" s="34">
        <v>4102</v>
      </c>
      <c r="M35" s="35" t="s">
        <v>65</v>
      </c>
      <c r="N35" s="35" t="s">
        <v>66</v>
      </c>
      <c r="O35" s="35" t="s">
        <v>67</v>
      </c>
    </row>
    <row r="36" spans="1:16" s="6" customFormat="1" ht="14.4" x14ac:dyDescent="0.2">
      <c r="A36" s="36" t="s">
        <v>49</v>
      </c>
      <c r="B36" s="37" t="s">
        <v>68</v>
      </c>
      <c r="C36" s="38"/>
      <c r="D36" s="39">
        <v>0.89</v>
      </c>
      <c r="E36" s="40"/>
      <c r="F36" s="40"/>
      <c r="G36" s="40">
        <v>126</v>
      </c>
      <c r="H36" s="40"/>
      <c r="I36" s="40"/>
      <c r="J36" s="40"/>
      <c r="K36" s="39">
        <v>0.89</v>
      </c>
      <c r="L36" s="40">
        <v>3221</v>
      </c>
      <c r="M36" s="40"/>
      <c r="N36" s="40"/>
      <c r="O36" s="40"/>
      <c r="P36" s="29"/>
    </row>
    <row r="37" spans="1:16" s="6" customFormat="1" ht="14.4" x14ac:dyDescent="0.2">
      <c r="A37" s="36" t="s">
        <v>49</v>
      </c>
      <c r="B37" s="37" t="s">
        <v>69</v>
      </c>
      <c r="C37" s="38"/>
      <c r="D37" s="39">
        <v>0.44</v>
      </c>
      <c r="E37" s="40"/>
      <c r="F37" s="40"/>
      <c r="G37" s="40">
        <v>62</v>
      </c>
      <c r="H37" s="40"/>
      <c r="I37" s="40"/>
      <c r="J37" s="40"/>
      <c r="K37" s="39">
        <v>0.44</v>
      </c>
      <c r="L37" s="40">
        <v>1592</v>
      </c>
      <c r="M37" s="40"/>
      <c r="N37" s="40"/>
      <c r="O37" s="40"/>
      <c r="P37" s="29"/>
    </row>
    <row r="38" spans="1:16" s="6" customFormat="1" ht="14.4" x14ac:dyDescent="0.2">
      <c r="A38" s="36" t="s">
        <v>49</v>
      </c>
      <c r="B38" s="37" t="s">
        <v>52</v>
      </c>
      <c r="C38" s="38"/>
      <c r="D38" s="40"/>
      <c r="E38" s="40"/>
      <c r="F38" s="40"/>
      <c r="G38" s="40">
        <v>410</v>
      </c>
      <c r="H38" s="40"/>
      <c r="I38" s="40"/>
      <c r="J38" s="40"/>
      <c r="K38" s="40"/>
      <c r="L38" s="40">
        <v>8915</v>
      </c>
      <c r="M38" s="40"/>
      <c r="N38" s="40"/>
      <c r="O38" s="40"/>
      <c r="P38" s="29"/>
    </row>
    <row r="39" spans="1:16" s="6" customFormat="1" ht="409.6" x14ac:dyDescent="0.2">
      <c r="A39" s="31">
        <v>4</v>
      </c>
      <c r="B39" s="32" t="s">
        <v>70</v>
      </c>
      <c r="C39" s="33" t="s">
        <v>42</v>
      </c>
      <c r="D39" s="34">
        <v>1508.91</v>
      </c>
      <c r="E39" s="35" t="s">
        <v>71</v>
      </c>
      <c r="F39" s="35" t="s">
        <v>72</v>
      </c>
      <c r="G39" s="34">
        <v>524</v>
      </c>
      <c r="H39" s="34">
        <v>507</v>
      </c>
      <c r="I39" s="35" t="s">
        <v>73</v>
      </c>
      <c r="J39" s="35" t="s">
        <v>74</v>
      </c>
      <c r="K39" s="35" t="s">
        <v>75</v>
      </c>
      <c r="L39" s="34">
        <v>13261</v>
      </c>
      <c r="M39" s="35" t="s">
        <v>76</v>
      </c>
      <c r="N39" s="35" t="s">
        <v>77</v>
      </c>
      <c r="O39" s="35" t="s">
        <v>78</v>
      </c>
    </row>
    <row r="40" spans="1:16" s="6" customFormat="1" ht="14.4" x14ac:dyDescent="0.2">
      <c r="A40" s="36" t="s">
        <v>49</v>
      </c>
      <c r="B40" s="37" t="s">
        <v>79</v>
      </c>
      <c r="C40" s="38"/>
      <c r="D40" s="39">
        <v>1</v>
      </c>
      <c r="E40" s="40"/>
      <c r="F40" s="40"/>
      <c r="G40" s="40">
        <v>516</v>
      </c>
      <c r="H40" s="40"/>
      <c r="I40" s="40"/>
      <c r="J40" s="40"/>
      <c r="K40" s="39">
        <v>1</v>
      </c>
      <c r="L40" s="40">
        <v>13225</v>
      </c>
      <c r="M40" s="40"/>
      <c r="N40" s="40"/>
      <c r="O40" s="40"/>
      <c r="P40" s="29"/>
    </row>
    <row r="41" spans="1:16" s="6" customFormat="1" ht="14.4" x14ac:dyDescent="0.2">
      <c r="A41" s="36" t="s">
        <v>49</v>
      </c>
      <c r="B41" s="37" t="s">
        <v>80</v>
      </c>
      <c r="C41" s="38"/>
      <c r="D41" s="39">
        <v>0.49</v>
      </c>
      <c r="E41" s="40"/>
      <c r="F41" s="40"/>
      <c r="G41" s="40">
        <v>253</v>
      </c>
      <c r="H41" s="40"/>
      <c r="I41" s="40"/>
      <c r="J41" s="40"/>
      <c r="K41" s="39">
        <v>0.49</v>
      </c>
      <c r="L41" s="40">
        <v>6480</v>
      </c>
      <c r="M41" s="40"/>
      <c r="N41" s="40"/>
      <c r="O41" s="40"/>
      <c r="P41" s="29"/>
    </row>
    <row r="42" spans="1:16" s="6" customFormat="1" ht="14.4" x14ac:dyDescent="0.2">
      <c r="A42" s="36" t="s">
        <v>49</v>
      </c>
      <c r="B42" s="37" t="s">
        <v>52</v>
      </c>
      <c r="C42" s="38"/>
      <c r="D42" s="40"/>
      <c r="E42" s="40"/>
      <c r="F42" s="40"/>
      <c r="G42" s="40">
        <v>1293</v>
      </c>
      <c r="H42" s="40"/>
      <c r="I42" s="40"/>
      <c r="J42" s="40"/>
      <c r="K42" s="40"/>
      <c r="L42" s="40">
        <v>32966</v>
      </c>
      <c r="M42" s="40"/>
      <c r="N42" s="40"/>
      <c r="O42" s="40"/>
      <c r="P42" s="29"/>
    </row>
    <row r="43" spans="1:16" s="6" customFormat="1" ht="96.6" x14ac:dyDescent="0.2">
      <c r="A43" s="31">
        <v>5</v>
      </c>
      <c r="B43" s="32" t="s">
        <v>81</v>
      </c>
      <c r="C43" s="41">
        <v>1.7350000000000001E-2</v>
      </c>
      <c r="D43" s="34">
        <v>6513</v>
      </c>
      <c r="E43" s="35" t="s">
        <v>82</v>
      </c>
      <c r="F43" s="34"/>
      <c r="G43" s="34">
        <v>113</v>
      </c>
      <c r="H43" s="35" t="s">
        <v>83</v>
      </c>
      <c r="I43" s="34"/>
      <c r="J43" s="35" t="s">
        <v>84</v>
      </c>
      <c r="K43" s="34"/>
      <c r="L43" s="34">
        <v>1115</v>
      </c>
      <c r="M43" s="35" t="s">
        <v>85</v>
      </c>
      <c r="N43" s="34"/>
      <c r="O43" s="34"/>
    </row>
    <row r="44" spans="1:16" s="6" customFormat="1" ht="124.2" x14ac:dyDescent="0.2">
      <c r="A44" s="31">
        <v>6</v>
      </c>
      <c r="B44" s="32" t="s">
        <v>86</v>
      </c>
      <c r="C44" s="41">
        <v>34.700000000000003</v>
      </c>
      <c r="D44" s="34">
        <v>122.44</v>
      </c>
      <c r="E44" s="35" t="s">
        <v>87</v>
      </c>
      <c r="F44" s="34"/>
      <c r="G44" s="34">
        <v>4249</v>
      </c>
      <c r="H44" s="35" t="s">
        <v>88</v>
      </c>
      <c r="I44" s="34"/>
      <c r="J44" s="35" t="s">
        <v>89</v>
      </c>
      <c r="K44" s="34"/>
      <c r="L44" s="34">
        <v>20660</v>
      </c>
      <c r="M44" s="35" t="s">
        <v>90</v>
      </c>
      <c r="N44" s="34"/>
      <c r="O44" s="34"/>
    </row>
    <row r="45" spans="1:16" s="6" customFormat="1" ht="69" x14ac:dyDescent="0.2">
      <c r="A45" s="31">
        <v>7</v>
      </c>
      <c r="B45" s="32" t="s">
        <v>91</v>
      </c>
      <c r="C45" s="41">
        <v>0.13012499999999999</v>
      </c>
      <c r="D45" s="34">
        <v>4316</v>
      </c>
      <c r="E45" s="35" t="s">
        <v>92</v>
      </c>
      <c r="F45" s="34"/>
      <c r="G45" s="34">
        <v>562</v>
      </c>
      <c r="H45" s="35" t="s">
        <v>93</v>
      </c>
      <c r="I45" s="34"/>
      <c r="J45" s="35" t="s">
        <v>94</v>
      </c>
      <c r="K45" s="34"/>
      <c r="L45" s="34">
        <v>3106</v>
      </c>
      <c r="M45" s="35" t="s">
        <v>95</v>
      </c>
      <c r="N45" s="34"/>
      <c r="O45" s="34"/>
    </row>
    <row r="46" spans="1:16" s="6" customFormat="1" ht="372.6" x14ac:dyDescent="0.2">
      <c r="A46" s="31">
        <v>8</v>
      </c>
      <c r="B46" s="32" t="s">
        <v>96</v>
      </c>
      <c r="C46" s="33" t="s">
        <v>97</v>
      </c>
      <c r="D46" s="34">
        <v>1183.55</v>
      </c>
      <c r="E46" s="35" t="s">
        <v>98</v>
      </c>
      <c r="F46" s="35" t="s">
        <v>99</v>
      </c>
      <c r="G46" s="34">
        <v>1331</v>
      </c>
      <c r="H46" s="35" t="s">
        <v>100</v>
      </c>
      <c r="I46" s="35" t="s">
        <v>101</v>
      </c>
      <c r="J46" s="35" t="s">
        <v>102</v>
      </c>
      <c r="K46" s="35" t="s">
        <v>103</v>
      </c>
      <c r="L46" s="34">
        <v>20823</v>
      </c>
      <c r="M46" s="35" t="s">
        <v>104</v>
      </c>
      <c r="N46" s="35" t="s">
        <v>105</v>
      </c>
      <c r="O46" s="35" t="s">
        <v>106</v>
      </c>
    </row>
    <row r="47" spans="1:16" s="6" customFormat="1" ht="14.4" x14ac:dyDescent="0.2">
      <c r="A47" s="36" t="s">
        <v>49</v>
      </c>
      <c r="B47" s="37" t="s">
        <v>107</v>
      </c>
      <c r="C47" s="38"/>
      <c r="D47" s="39">
        <v>1</v>
      </c>
      <c r="E47" s="40"/>
      <c r="F47" s="40"/>
      <c r="G47" s="40">
        <v>594</v>
      </c>
      <c r="H47" s="40"/>
      <c r="I47" s="40"/>
      <c r="J47" s="40"/>
      <c r="K47" s="39">
        <v>1</v>
      </c>
      <c r="L47" s="40">
        <v>15240</v>
      </c>
      <c r="M47" s="40"/>
      <c r="N47" s="40"/>
      <c r="O47" s="40"/>
      <c r="P47" s="29"/>
    </row>
    <row r="48" spans="1:16" s="6" customFormat="1" ht="14.4" x14ac:dyDescent="0.2">
      <c r="A48" s="36" t="s">
        <v>49</v>
      </c>
      <c r="B48" s="37" t="s">
        <v>108</v>
      </c>
      <c r="C48" s="38"/>
      <c r="D48" s="39">
        <v>0.49</v>
      </c>
      <c r="E48" s="40"/>
      <c r="F48" s="40"/>
      <c r="G48" s="40">
        <v>291</v>
      </c>
      <c r="H48" s="40"/>
      <c r="I48" s="40"/>
      <c r="J48" s="40"/>
      <c r="K48" s="39">
        <v>0.49</v>
      </c>
      <c r="L48" s="40">
        <v>7468</v>
      </c>
      <c r="M48" s="40"/>
      <c r="N48" s="40"/>
      <c r="O48" s="40"/>
      <c r="P48" s="29"/>
    </row>
    <row r="49" spans="1:16" s="6" customFormat="1" ht="14.4" x14ac:dyDescent="0.2">
      <c r="A49" s="36" t="s">
        <v>49</v>
      </c>
      <c r="B49" s="37" t="s">
        <v>52</v>
      </c>
      <c r="C49" s="38"/>
      <c r="D49" s="40"/>
      <c r="E49" s="40"/>
      <c r="F49" s="40"/>
      <c r="G49" s="40">
        <v>2216</v>
      </c>
      <c r="H49" s="40"/>
      <c r="I49" s="40"/>
      <c r="J49" s="40"/>
      <c r="K49" s="40"/>
      <c r="L49" s="40">
        <v>43531</v>
      </c>
      <c r="M49" s="40"/>
      <c r="N49" s="40"/>
      <c r="O49" s="40"/>
      <c r="P49" s="29"/>
    </row>
    <row r="50" spans="1:16" s="6" customFormat="1" ht="69" x14ac:dyDescent="0.2">
      <c r="A50" s="31">
        <v>9</v>
      </c>
      <c r="B50" s="32" t="s">
        <v>109</v>
      </c>
      <c r="C50" s="41">
        <v>3.3750000000000002E-2</v>
      </c>
      <c r="D50" s="34">
        <v>4434.3999999999996</v>
      </c>
      <c r="E50" s="35" t="s">
        <v>110</v>
      </c>
      <c r="F50" s="34"/>
      <c r="G50" s="34">
        <v>150</v>
      </c>
      <c r="H50" s="35" t="s">
        <v>111</v>
      </c>
      <c r="I50" s="34"/>
      <c r="J50" s="35" t="s">
        <v>112</v>
      </c>
      <c r="K50" s="34"/>
      <c r="L50" s="34">
        <v>5093</v>
      </c>
      <c r="M50" s="35" t="s">
        <v>113</v>
      </c>
      <c r="N50" s="34"/>
      <c r="O50" s="34"/>
    </row>
    <row r="51" spans="1:16" s="6" customFormat="1" ht="69" x14ac:dyDescent="0.2">
      <c r="A51" s="31">
        <v>10</v>
      </c>
      <c r="B51" s="32" t="s">
        <v>114</v>
      </c>
      <c r="C51" s="41">
        <v>2.2499999999999999E-2</v>
      </c>
      <c r="D51" s="34">
        <v>14101.05</v>
      </c>
      <c r="E51" s="35" t="s">
        <v>115</v>
      </c>
      <c r="F51" s="34"/>
      <c r="G51" s="34">
        <v>317</v>
      </c>
      <c r="H51" s="35" t="s">
        <v>116</v>
      </c>
      <c r="I51" s="34"/>
      <c r="J51" s="35" t="s">
        <v>117</v>
      </c>
      <c r="K51" s="34"/>
      <c r="L51" s="34">
        <v>1183</v>
      </c>
      <c r="M51" s="35" t="s">
        <v>118</v>
      </c>
      <c r="N51" s="34"/>
      <c r="O51" s="34"/>
    </row>
    <row r="52" spans="1:16" s="6" customFormat="1" ht="372.6" x14ac:dyDescent="0.2">
      <c r="A52" s="31">
        <v>11</v>
      </c>
      <c r="B52" s="32" t="s">
        <v>119</v>
      </c>
      <c r="C52" s="33" t="s">
        <v>120</v>
      </c>
      <c r="D52" s="34">
        <v>434.32</v>
      </c>
      <c r="E52" s="35" t="s">
        <v>121</v>
      </c>
      <c r="F52" s="35" t="s">
        <v>122</v>
      </c>
      <c r="G52" s="34">
        <v>52</v>
      </c>
      <c r="H52" s="35" t="s">
        <v>123</v>
      </c>
      <c r="I52" s="35" t="s">
        <v>124</v>
      </c>
      <c r="J52" s="35" t="s">
        <v>125</v>
      </c>
      <c r="K52" s="35" t="s">
        <v>126</v>
      </c>
      <c r="L52" s="34">
        <v>484</v>
      </c>
      <c r="M52" s="35" t="s">
        <v>127</v>
      </c>
      <c r="N52" s="35" t="s">
        <v>128</v>
      </c>
      <c r="O52" s="35" t="s">
        <v>129</v>
      </c>
    </row>
    <row r="53" spans="1:16" s="6" customFormat="1" ht="14.4" x14ac:dyDescent="0.2">
      <c r="A53" s="36" t="s">
        <v>49</v>
      </c>
      <c r="B53" s="37" t="s">
        <v>130</v>
      </c>
      <c r="C53" s="38"/>
      <c r="D53" s="39">
        <v>1</v>
      </c>
      <c r="E53" s="40"/>
      <c r="F53" s="40"/>
      <c r="G53" s="40">
        <v>10</v>
      </c>
      <c r="H53" s="40"/>
      <c r="I53" s="40"/>
      <c r="J53" s="40"/>
      <c r="K53" s="39">
        <v>1</v>
      </c>
      <c r="L53" s="40">
        <v>270</v>
      </c>
      <c r="M53" s="40"/>
      <c r="N53" s="40"/>
      <c r="O53" s="40"/>
      <c r="P53" s="29"/>
    </row>
    <row r="54" spans="1:16" s="6" customFormat="1" ht="14.4" x14ac:dyDescent="0.2">
      <c r="A54" s="36" t="s">
        <v>49</v>
      </c>
      <c r="B54" s="37" t="s">
        <v>131</v>
      </c>
      <c r="C54" s="38"/>
      <c r="D54" s="39">
        <v>0.49</v>
      </c>
      <c r="E54" s="40"/>
      <c r="F54" s="40"/>
      <c r="G54" s="40">
        <v>5</v>
      </c>
      <c r="H54" s="40"/>
      <c r="I54" s="40"/>
      <c r="J54" s="40"/>
      <c r="K54" s="39">
        <v>0.49</v>
      </c>
      <c r="L54" s="40">
        <v>132</v>
      </c>
      <c r="M54" s="40"/>
      <c r="N54" s="40"/>
      <c r="O54" s="40"/>
      <c r="P54" s="29"/>
    </row>
    <row r="55" spans="1:16" s="6" customFormat="1" ht="14.4" x14ac:dyDescent="0.2">
      <c r="A55" s="36" t="s">
        <v>49</v>
      </c>
      <c r="B55" s="37" t="s">
        <v>52</v>
      </c>
      <c r="C55" s="38"/>
      <c r="D55" s="40"/>
      <c r="E55" s="40"/>
      <c r="F55" s="40"/>
      <c r="G55" s="40">
        <v>67</v>
      </c>
      <c r="H55" s="40"/>
      <c r="I55" s="40"/>
      <c r="J55" s="40"/>
      <c r="K55" s="40"/>
      <c r="L55" s="40">
        <v>886</v>
      </c>
      <c r="M55" s="40"/>
      <c r="N55" s="40"/>
      <c r="O55" s="40"/>
      <c r="P55" s="29"/>
    </row>
    <row r="56" spans="1:16" s="6" customFormat="1" ht="69" x14ac:dyDescent="0.2">
      <c r="A56" s="42">
        <v>12</v>
      </c>
      <c r="B56" s="43" t="s">
        <v>132</v>
      </c>
      <c r="C56" s="44">
        <v>12.12</v>
      </c>
      <c r="D56" s="45">
        <v>80.36</v>
      </c>
      <c r="E56" s="46" t="s">
        <v>133</v>
      </c>
      <c r="F56" s="45"/>
      <c r="G56" s="45">
        <v>974</v>
      </c>
      <c r="H56" s="46" t="s">
        <v>134</v>
      </c>
      <c r="I56" s="45"/>
      <c r="J56" s="46" t="s">
        <v>135</v>
      </c>
      <c r="K56" s="45"/>
      <c r="L56" s="45">
        <v>7675</v>
      </c>
      <c r="M56" s="46" t="s">
        <v>136</v>
      </c>
      <c r="N56" s="45"/>
      <c r="O56" s="45"/>
    </row>
    <row r="57" spans="1:16" s="6" customFormat="1" ht="22.2" customHeight="1" x14ac:dyDescent="0.2">
      <c r="A57" s="57" t="s">
        <v>137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</row>
    <row r="58" spans="1:16" s="6" customFormat="1" ht="69" x14ac:dyDescent="0.2">
      <c r="A58" s="31">
        <v>13</v>
      </c>
      <c r="B58" s="32" t="s">
        <v>138</v>
      </c>
      <c r="C58" s="33" t="s">
        <v>139</v>
      </c>
      <c r="D58" s="34">
        <v>29.41</v>
      </c>
      <c r="E58" s="34">
        <v>29.41</v>
      </c>
      <c r="F58" s="34"/>
      <c r="G58" s="34">
        <v>5</v>
      </c>
      <c r="H58" s="34">
        <v>5</v>
      </c>
      <c r="I58" s="34"/>
      <c r="J58" s="35" t="s">
        <v>45</v>
      </c>
      <c r="K58" s="35" t="s">
        <v>54</v>
      </c>
      <c r="L58" s="34">
        <v>127</v>
      </c>
      <c r="M58" s="34">
        <v>127</v>
      </c>
      <c r="N58" s="34"/>
      <c r="O58" s="34">
        <v>0.63</v>
      </c>
    </row>
    <row r="59" spans="1:16" s="6" customFormat="1" ht="14.4" x14ac:dyDescent="0.2">
      <c r="A59" s="36" t="s">
        <v>49</v>
      </c>
      <c r="B59" s="37" t="s">
        <v>140</v>
      </c>
      <c r="C59" s="38"/>
      <c r="D59" s="39">
        <v>0.89</v>
      </c>
      <c r="E59" s="40"/>
      <c r="F59" s="40"/>
      <c r="G59" s="40">
        <v>4</v>
      </c>
      <c r="H59" s="40"/>
      <c r="I59" s="40"/>
      <c r="J59" s="40"/>
      <c r="K59" s="39">
        <v>0.89</v>
      </c>
      <c r="L59" s="40">
        <v>113</v>
      </c>
      <c r="M59" s="40"/>
      <c r="N59" s="40"/>
      <c r="O59" s="40"/>
      <c r="P59" s="29"/>
    </row>
    <row r="60" spans="1:16" s="6" customFormat="1" ht="14.4" x14ac:dyDescent="0.2">
      <c r="A60" s="36" t="s">
        <v>49</v>
      </c>
      <c r="B60" s="37" t="s">
        <v>141</v>
      </c>
      <c r="C60" s="38"/>
      <c r="D60" s="39">
        <v>0.49</v>
      </c>
      <c r="E60" s="40"/>
      <c r="F60" s="40"/>
      <c r="G60" s="40">
        <v>2</v>
      </c>
      <c r="H60" s="40"/>
      <c r="I60" s="40"/>
      <c r="J60" s="40"/>
      <c r="K60" s="39">
        <v>0.49</v>
      </c>
      <c r="L60" s="40">
        <v>62</v>
      </c>
      <c r="M60" s="40"/>
      <c r="N60" s="40"/>
      <c r="O60" s="40"/>
      <c r="P60" s="29"/>
    </row>
    <row r="61" spans="1:16" s="6" customFormat="1" ht="14.4" x14ac:dyDescent="0.2">
      <c r="A61" s="36" t="s">
        <v>49</v>
      </c>
      <c r="B61" s="37" t="s">
        <v>52</v>
      </c>
      <c r="C61" s="38"/>
      <c r="D61" s="40"/>
      <c r="E61" s="40"/>
      <c r="F61" s="40"/>
      <c r="G61" s="40">
        <v>11</v>
      </c>
      <c r="H61" s="40"/>
      <c r="I61" s="40"/>
      <c r="J61" s="40"/>
      <c r="K61" s="40"/>
      <c r="L61" s="40">
        <v>302</v>
      </c>
      <c r="M61" s="40"/>
      <c r="N61" s="40"/>
      <c r="O61" s="40"/>
      <c r="P61" s="29"/>
    </row>
    <row r="62" spans="1:16" s="6" customFormat="1" ht="372.6" x14ac:dyDescent="0.2">
      <c r="A62" s="31">
        <v>14</v>
      </c>
      <c r="B62" s="32" t="s">
        <v>142</v>
      </c>
      <c r="C62" s="33" t="s">
        <v>139</v>
      </c>
      <c r="D62" s="34">
        <v>240.65</v>
      </c>
      <c r="E62" s="35" t="s">
        <v>143</v>
      </c>
      <c r="F62" s="35" t="s">
        <v>144</v>
      </c>
      <c r="G62" s="34">
        <v>40</v>
      </c>
      <c r="H62" s="35" t="s">
        <v>145</v>
      </c>
      <c r="I62" s="34">
        <v>1</v>
      </c>
      <c r="J62" s="35" t="s">
        <v>146</v>
      </c>
      <c r="K62" s="35" t="s">
        <v>147</v>
      </c>
      <c r="L62" s="34">
        <v>815</v>
      </c>
      <c r="M62" s="35" t="s">
        <v>148</v>
      </c>
      <c r="N62" s="35" t="s">
        <v>149</v>
      </c>
      <c r="O62" s="35" t="s">
        <v>150</v>
      </c>
    </row>
    <row r="63" spans="1:16" s="6" customFormat="1" ht="14.4" x14ac:dyDescent="0.2">
      <c r="A63" s="36" t="s">
        <v>49</v>
      </c>
      <c r="B63" s="37" t="s">
        <v>151</v>
      </c>
      <c r="C63" s="38"/>
      <c r="D63" s="39">
        <v>1.1200000000000001</v>
      </c>
      <c r="E63" s="40"/>
      <c r="F63" s="40"/>
      <c r="G63" s="40">
        <v>16</v>
      </c>
      <c r="H63" s="40"/>
      <c r="I63" s="40"/>
      <c r="J63" s="40"/>
      <c r="K63" s="39">
        <v>1.1200000000000001</v>
      </c>
      <c r="L63" s="40">
        <v>412</v>
      </c>
      <c r="M63" s="40"/>
      <c r="N63" s="40"/>
      <c r="O63" s="40"/>
      <c r="P63" s="29"/>
    </row>
    <row r="64" spans="1:16" s="6" customFormat="1" ht="14.4" x14ac:dyDescent="0.2">
      <c r="A64" s="36" t="s">
        <v>49</v>
      </c>
      <c r="B64" s="37" t="s">
        <v>152</v>
      </c>
      <c r="C64" s="38"/>
      <c r="D64" s="39">
        <v>0.65</v>
      </c>
      <c r="E64" s="40"/>
      <c r="F64" s="40"/>
      <c r="G64" s="40">
        <v>9</v>
      </c>
      <c r="H64" s="40"/>
      <c r="I64" s="40"/>
      <c r="J64" s="40"/>
      <c r="K64" s="39">
        <v>0.65</v>
      </c>
      <c r="L64" s="40">
        <v>239</v>
      </c>
      <c r="M64" s="40"/>
      <c r="N64" s="40"/>
      <c r="O64" s="40"/>
      <c r="P64" s="29"/>
    </row>
    <row r="65" spans="1:16" s="6" customFormat="1" ht="14.4" x14ac:dyDescent="0.2">
      <c r="A65" s="47" t="s">
        <v>49</v>
      </c>
      <c r="B65" s="48" t="s">
        <v>52</v>
      </c>
      <c r="C65" s="49"/>
      <c r="D65" s="50"/>
      <c r="E65" s="50"/>
      <c r="F65" s="50"/>
      <c r="G65" s="50">
        <v>65</v>
      </c>
      <c r="H65" s="50"/>
      <c r="I65" s="50"/>
      <c r="J65" s="50"/>
      <c r="K65" s="50"/>
      <c r="L65" s="50">
        <v>1466</v>
      </c>
      <c r="M65" s="50"/>
      <c r="N65" s="50"/>
      <c r="O65" s="50"/>
      <c r="P65" s="29"/>
    </row>
    <row r="66" spans="1:16" s="6" customFormat="1" ht="22.2" customHeight="1" x14ac:dyDescent="0.2">
      <c r="A66" s="57" t="s">
        <v>153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</row>
    <row r="67" spans="1:16" s="6" customFormat="1" ht="124.2" x14ac:dyDescent="0.2">
      <c r="A67" s="31">
        <v>15</v>
      </c>
      <c r="B67" s="32" t="s">
        <v>154</v>
      </c>
      <c r="C67" s="33" t="s">
        <v>155</v>
      </c>
      <c r="D67" s="34">
        <v>1773.6</v>
      </c>
      <c r="E67" s="34">
        <v>1773.22</v>
      </c>
      <c r="F67" s="35" t="s">
        <v>156</v>
      </c>
      <c r="G67" s="34">
        <v>828</v>
      </c>
      <c r="H67" s="34">
        <v>828</v>
      </c>
      <c r="I67" s="34"/>
      <c r="J67" s="35" t="s">
        <v>157</v>
      </c>
      <c r="K67" s="35" t="s">
        <v>158</v>
      </c>
      <c r="L67" s="34">
        <v>21234</v>
      </c>
      <c r="M67" s="34">
        <v>21232</v>
      </c>
      <c r="N67" s="35" t="s">
        <v>159</v>
      </c>
      <c r="O67" s="34">
        <v>97.08</v>
      </c>
    </row>
    <row r="68" spans="1:16" s="6" customFormat="1" ht="14.4" x14ac:dyDescent="0.2">
      <c r="A68" s="36" t="s">
        <v>49</v>
      </c>
      <c r="B68" s="37" t="s">
        <v>160</v>
      </c>
      <c r="C68" s="38"/>
      <c r="D68" s="39">
        <v>0.9</v>
      </c>
      <c r="E68" s="40"/>
      <c r="F68" s="40"/>
      <c r="G68" s="40">
        <v>745</v>
      </c>
      <c r="H68" s="40"/>
      <c r="I68" s="40"/>
      <c r="J68" s="40"/>
      <c r="K68" s="39">
        <v>0.9</v>
      </c>
      <c r="L68" s="40">
        <v>19111</v>
      </c>
      <c r="M68" s="40"/>
      <c r="N68" s="40"/>
      <c r="O68" s="40"/>
      <c r="P68" s="29"/>
    </row>
    <row r="69" spans="1:16" s="6" customFormat="1" ht="14.4" x14ac:dyDescent="0.2">
      <c r="A69" s="36" t="s">
        <v>49</v>
      </c>
      <c r="B69" s="37" t="s">
        <v>161</v>
      </c>
      <c r="C69" s="38"/>
      <c r="D69" s="39">
        <v>0.45</v>
      </c>
      <c r="E69" s="40"/>
      <c r="F69" s="40"/>
      <c r="G69" s="40">
        <v>373</v>
      </c>
      <c r="H69" s="40"/>
      <c r="I69" s="40"/>
      <c r="J69" s="40"/>
      <c r="K69" s="39">
        <v>0.45</v>
      </c>
      <c r="L69" s="40">
        <v>9555</v>
      </c>
      <c r="M69" s="40"/>
      <c r="N69" s="40"/>
      <c r="O69" s="40"/>
      <c r="P69" s="29"/>
    </row>
    <row r="70" spans="1:16" s="6" customFormat="1" ht="14.4" x14ac:dyDescent="0.2">
      <c r="A70" s="36" t="s">
        <v>49</v>
      </c>
      <c r="B70" s="37" t="s">
        <v>52</v>
      </c>
      <c r="C70" s="38"/>
      <c r="D70" s="40"/>
      <c r="E70" s="40"/>
      <c r="F70" s="40"/>
      <c r="G70" s="40">
        <v>1946</v>
      </c>
      <c r="H70" s="40"/>
      <c r="I70" s="40"/>
      <c r="J70" s="40"/>
      <c r="K70" s="40"/>
      <c r="L70" s="40">
        <v>49900</v>
      </c>
      <c r="M70" s="40"/>
      <c r="N70" s="40"/>
      <c r="O70" s="40"/>
      <c r="P70" s="29"/>
    </row>
    <row r="71" spans="1:16" s="6" customFormat="1" ht="82.8" x14ac:dyDescent="0.2">
      <c r="A71" s="31">
        <v>16</v>
      </c>
      <c r="B71" s="32" t="s">
        <v>162</v>
      </c>
      <c r="C71" s="41">
        <v>46.7</v>
      </c>
      <c r="D71" s="34">
        <v>49.74</v>
      </c>
      <c r="E71" s="35" t="s">
        <v>163</v>
      </c>
      <c r="F71" s="34"/>
      <c r="G71" s="34">
        <v>2323</v>
      </c>
      <c r="H71" s="35" t="s">
        <v>164</v>
      </c>
      <c r="I71" s="34"/>
      <c r="J71" s="35" t="s">
        <v>165</v>
      </c>
      <c r="K71" s="34"/>
      <c r="L71" s="34">
        <v>17422</v>
      </c>
      <c r="M71" s="35" t="s">
        <v>166</v>
      </c>
      <c r="N71" s="34"/>
      <c r="O71" s="34"/>
    </row>
    <row r="72" spans="1:16" s="6" customFormat="1" ht="82.8" x14ac:dyDescent="0.2">
      <c r="A72" s="31">
        <v>17</v>
      </c>
      <c r="B72" s="32" t="s">
        <v>53</v>
      </c>
      <c r="C72" s="41">
        <v>1</v>
      </c>
      <c r="D72" s="34">
        <v>4.38</v>
      </c>
      <c r="E72" s="34">
        <v>4.38</v>
      </c>
      <c r="F72" s="34"/>
      <c r="G72" s="34">
        <v>4</v>
      </c>
      <c r="H72" s="34">
        <v>4</v>
      </c>
      <c r="I72" s="34"/>
      <c r="J72" s="35" t="s">
        <v>45</v>
      </c>
      <c r="K72" s="35" t="s">
        <v>54</v>
      </c>
      <c r="L72" s="34">
        <v>112</v>
      </c>
      <c r="M72" s="34">
        <v>112</v>
      </c>
      <c r="N72" s="34"/>
      <c r="O72" s="34">
        <v>0.57999999999999996</v>
      </c>
    </row>
    <row r="73" spans="1:16" s="6" customFormat="1" ht="14.4" x14ac:dyDescent="0.2">
      <c r="A73" s="36" t="s">
        <v>49</v>
      </c>
      <c r="B73" s="37" t="s">
        <v>167</v>
      </c>
      <c r="C73" s="38"/>
      <c r="D73" s="39">
        <v>0.9</v>
      </c>
      <c r="E73" s="40"/>
      <c r="F73" s="40"/>
      <c r="G73" s="40">
        <v>4</v>
      </c>
      <c r="H73" s="40"/>
      <c r="I73" s="40"/>
      <c r="J73" s="40"/>
      <c r="K73" s="39">
        <v>0.9</v>
      </c>
      <c r="L73" s="40">
        <v>101</v>
      </c>
      <c r="M73" s="40"/>
      <c r="N73" s="40"/>
      <c r="O73" s="40"/>
      <c r="P73" s="29"/>
    </row>
    <row r="74" spans="1:16" s="6" customFormat="1" ht="14.4" x14ac:dyDescent="0.2">
      <c r="A74" s="36" t="s">
        <v>49</v>
      </c>
      <c r="B74" s="37" t="s">
        <v>168</v>
      </c>
      <c r="C74" s="38"/>
      <c r="D74" s="39">
        <v>0.46</v>
      </c>
      <c r="E74" s="40"/>
      <c r="F74" s="40"/>
      <c r="G74" s="40">
        <v>2</v>
      </c>
      <c r="H74" s="40"/>
      <c r="I74" s="40"/>
      <c r="J74" s="40"/>
      <c r="K74" s="39">
        <v>0.46</v>
      </c>
      <c r="L74" s="40">
        <v>52</v>
      </c>
      <c r="M74" s="40"/>
      <c r="N74" s="40"/>
      <c r="O74" s="40"/>
      <c r="P74" s="29"/>
    </row>
    <row r="75" spans="1:16" s="6" customFormat="1" ht="14.4" x14ac:dyDescent="0.2">
      <c r="A75" s="36" t="s">
        <v>49</v>
      </c>
      <c r="B75" s="37" t="s">
        <v>52</v>
      </c>
      <c r="C75" s="38"/>
      <c r="D75" s="40"/>
      <c r="E75" s="40"/>
      <c r="F75" s="40"/>
      <c r="G75" s="40">
        <v>10</v>
      </c>
      <c r="H75" s="40"/>
      <c r="I75" s="40"/>
      <c r="J75" s="40"/>
      <c r="K75" s="40"/>
      <c r="L75" s="40">
        <v>265</v>
      </c>
      <c r="M75" s="40"/>
      <c r="N75" s="40"/>
      <c r="O75" s="40"/>
      <c r="P75" s="29"/>
    </row>
    <row r="76" spans="1:16" s="6" customFormat="1" ht="386.4" x14ac:dyDescent="0.2">
      <c r="A76" s="31">
        <v>18</v>
      </c>
      <c r="B76" s="32" t="s">
        <v>169</v>
      </c>
      <c r="C76" s="33" t="s">
        <v>170</v>
      </c>
      <c r="D76" s="34">
        <v>1464.6</v>
      </c>
      <c r="E76" s="35" t="s">
        <v>171</v>
      </c>
      <c r="F76" s="35" t="s">
        <v>172</v>
      </c>
      <c r="G76" s="34">
        <v>15</v>
      </c>
      <c r="H76" s="35" t="s">
        <v>173</v>
      </c>
      <c r="I76" s="34"/>
      <c r="J76" s="35" t="s">
        <v>174</v>
      </c>
      <c r="K76" s="35" t="s">
        <v>175</v>
      </c>
      <c r="L76" s="34">
        <v>249</v>
      </c>
      <c r="M76" s="35" t="s">
        <v>176</v>
      </c>
      <c r="N76" s="35" t="s">
        <v>62</v>
      </c>
      <c r="O76" s="34">
        <v>0.87</v>
      </c>
    </row>
    <row r="77" spans="1:16" s="6" customFormat="1" ht="14.4" x14ac:dyDescent="0.2">
      <c r="A77" s="36" t="s">
        <v>49</v>
      </c>
      <c r="B77" s="37" t="s">
        <v>177</v>
      </c>
      <c r="C77" s="38"/>
      <c r="D77" s="39">
        <v>1</v>
      </c>
      <c r="E77" s="40"/>
      <c r="F77" s="40"/>
      <c r="G77" s="40">
        <v>8</v>
      </c>
      <c r="H77" s="40"/>
      <c r="I77" s="40"/>
      <c r="J77" s="40"/>
      <c r="K77" s="39">
        <v>1</v>
      </c>
      <c r="L77" s="40">
        <v>196</v>
      </c>
      <c r="M77" s="40"/>
      <c r="N77" s="40"/>
      <c r="O77" s="40"/>
      <c r="P77" s="29"/>
    </row>
    <row r="78" spans="1:16" s="6" customFormat="1" ht="14.4" x14ac:dyDescent="0.2">
      <c r="A78" s="36" t="s">
        <v>49</v>
      </c>
      <c r="B78" s="37" t="s">
        <v>178</v>
      </c>
      <c r="C78" s="38"/>
      <c r="D78" s="39">
        <v>0.49</v>
      </c>
      <c r="E78" s="40"/>
      <c r="F78" s="40"/>
      <c r="G78" s="40">
        <v>4</v>
      </c>
      <c r="H78" s="40"/>
      <c r="I78" s="40"/>
      <c r="J78" s="40"/>
      <c r="K78" s="39">
        <v>0.49</v>
      </c>
      <c r="L78" s="40">
        <v>96</v>
      </c>
      <c r="M78" s="40"/>
      <c r="N78" s="40"/>
      <c r="O78" s="40"/>
      <c r="P78" s="29"/>
    </row>
    <row r="79" spans="1:16" s="6" customFormat="1" ht="14.4" x14ac:dyDescent="0.2">
      <c r="A79" s="36" t="s">
        <v>49</v>
      </c>
      <c r="B79" s="37" t="s">
        <v>52</v>
      </c>
      <c r="C79" s="38"/>
      <c r="D79" s="40"/>
      <c r="E79" s="40"/>
      <c r="F79" s="40"/>
      <c r="G79" s="40">
        <v>27</v>
      </c>
      <c r="H79" s="40"/>
      <c r="I79" s="40"/>
      <c r="J79" s="40"/>
      <c r="K79" s="40"/>
      <c r="L79" s="40">
        <v>541</v>
      </c>
      <c r="M79" s="40"/>
      <c r="N79" s="40"/>
      <c r="O79" s="40"/>
      <c r="P79" s="29"/>
    </row>
    <row r="80" spans="1:16" s="6" customFormat="1" ht="69" x14ac:dyDescent="0.2">
      <c r="A80" s="31">
        <v>19</v>
      </c>
      <c r="B80" s="32" t="s">
        <v>109</v>
      </c>
      <c r="C80" s="41">
        <v>3.3E-4</v>
      </c>
      <c r="D80" s="34">
        <v>4434.3999999999996</v>
      </c>
      <c r="E80" s="35" t="s">
        <v>110</v>
      </c>
      <c r="F80" s="34"/>
      <c r="G80" s="34">
        <v>1</v>
      </c>
      <c r="H80" s="35" t="s">
        <v>179</v>
      </c>
      <c r="I80" s="34"/>
      <c r="J80" s="35" t="s">
        <v>112</v>
      </c>
      <c r="K80" s="34"/>
      <c r="L80" s="34">
        <v>50</v>
      </c>
      <c r="M80" s="35" t="s">
        <v>180</v>
      </c>
      <c r="N80" s="34"/>
      <c r="O80" s="34"/>
    </row>
    <row r="81" spans="1:16" s="6" customFormat="1" ht="55.2" x14ac:dyDescent="0.2">
      <c r="A81" s="42">
        <v>20</v>
      </c>
      <c r="B81" s="43" t="s">
        <v>181</v>
      </c>
      <c r="C81" s="44">
        <v>2.2000000000000001E-4</v>
      </c>
      <c r="D81" s="45">
        <v>11594.98</v>
      </c>
      <c r="E81" s="46" t="s">
        <v>182</v>
      </c>
      <c r="F81" s="45"/>
      <c r="G81" s="45">
        <v>3</v>
      </c>
      <c r="H81" s="46" t="s">
        <v>183</v>
      </c>
      <c r="I81" s="45"/>
      <c r="J81" s="46" t="s">
        <v>184</v>
      </c>
      <c r="K81" s="45"/>
      <c r="L81" s="45">
        <v>12</v>
      </c>
      <c r="M81" s="46" t="s">
        <v>185</v>
      </c>
      <c r="N81" s="45"/>
      <c r="O81" s="45"/>
    </row>
    <row r="82" spans="1:16" s="6" customFormat="1" ht="22.2" customHeight="1" x14ac:dyDescent="0.2">
      <c r="A82" s="57" t="s">
        <v>186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</row>
    <row r="83" spans="1:16" s="6" customFormat="1" ht="96.6" x14ac:dyDescent="0.2">
      <c r="A83" s="31">
        <v>21</v>
      </c>
      <c r="B83" s="32" t="s">
        <v>187</v>
      </c>
      <c r="C83" s="41">
        <v>1.8</v>
      </c>
      <c r="D83" s="34">
        <v>42.98</v>
      </c>
      <c r="E83" s="34"/>
      <c r="F83" s="34">
        <v>42.98</v>
      </c>
      <c r="G83" s="34">
        <v>77</v>
      </c>
      <c r="H83" s="34"/>
      <c r="I83" s="34">
        <v>77</v>
      </c>
      <c r="J83" s="34"/>
      <c r="K83" s="34">
        <v>503.49</v>
      </c>
      <c r="L83" s="34">
        <v>906</v>
      </c>
      <c r="M83" s="34"/>
      <c r="N83" s="34">
        <v>906</v>
      </c>
      <c r="O83" s="34"/>
    </row>
    <row r="84" spans="1:16" s="6" customFormat="1" ht="14.4" x14ac:dyDescent="0.2">
      <c r="A84" s="36" t="s">
        <v>49</v>
      </c>
      <c r="B84" s="37" t="s">
        <v>52</v>
      </c>
      <c r="C84" s="38"/>
      <c r="D84" s="40"/>
      <c r="E84" s="40"/>
      <c r="F84" s="40"/>
      <c r="G84" s="40">
        <v>77</v>
      </c>
      <c r="H84" s="40"/>
      <c r="I84" s="40"/>
      <c r="J84" s="40"/>
      <c r="K84" s="40"/>
      <c r="L84" s="40">
        <v>906</v>
      </c>
      <c r="M84" s="40"/>
      <c r="N84" s="40"/>
      <c r="O84" s="40"/>
      <c r="P84" s="29"/>
    </row>
    <row r="85" spans="1:16" s="6" customFormat="1" ht="96.6" x14ac:dyDescent="0.2">
      <c r="A85" s="31">
        <v>22</v>
      </c>
      <c r="B85" s="32" t="s">
        <v>188</v>
      </c>
      <c r="C85" s="41">
        <v>1.8</v>
      </c>
      <c r="D85" s="34">
        <v>27.16</v>
      </c>
      <c r="E85" s="34"/>
      <c r="F85" s="34">
        <v>27.16</v>
      </c>
      <c r="G85" s="34">
        <v>49</v>
      </c>
      <c r="H85" s="34"/>
      <c r="I85" s="34">
        <v>49</v>
      </c>
      <c r="J85" s="34"/>
      <c r="K85" s="34">
        <v>273.31</v>
      </c>
      <c r="L85" s="34">
        <v>492</v>
      </c>
      <c r="M85" s="34"/>
      <c r="N85" s="34">
        <v>492</v>
      </c>
      <c r="O85" s="34"/>
    </row>
    <row r="86" spans="1:16" s="6" customFormat="1" ht="14.4" x14ac:dyDescent="0.2">
      <c r="A86" s="47" t="s">
        <v>49</v>
      </c>
      <c r="B86" s="48" t="s">
        <v>52</v>
      </c>
      <c r="C86" s="49"/>
      <c r="D86" s="50"/>
      <c r="E86" s="50"/>
      <c r="F86" s="50"/>
      <c r="G86" s="50">
        <v>49</v>
      </c>
      <c r="H86" s="50"/>
      <c r="I86" s="50"/>
      <c r="J86" s="50"/>
      <c r="K86" s="50"/>
      <c r="L86" s="50">
        <v>492</v>
      </c>
      <c r="M86" s="50"/>
      <c r="N86" s="50"/>
      <c r="O86" s="50"/>
      <c r="P86" s="29"/>
    </row>
    <row r="87" spans="1:16" s="6" customFormat="1" ht="27.6" x14ac:dyDescent="0.2">
      <c r="A87" s="53" t="s">
        <v>189</v>
      </c>
      <c r="B87" s="54"/>
      <c r="C87" s="54"/>
      <c r="D87" s="54"/>
      <c r="E87" s="54"/>
      <c r="F87" s="54"/>
      <c r="G87" s="51">
        <v>12568</v>
      </c>
      <c r="H87" s="51" t="s">
        <v>190</v>
      </c>
      <c r="I87" s="51" t="s">
        <v>191</v>
      </c>
      <c r="J87" s="51"/>
      <c r="K87" s="51"/>
      <c r="L87" s="51">
        <v>136950</v>
      </c>
      <c r="M87" s="51" t="s">
        <v>192</v>
      </c>
      <c r="N87" s="51" t="s">
        <v>193</v>
      </c>
      <c r="O87" s="51" t="s">
        <v>194</v>
      </c>
    </row>
    <row r="88" spans="1:16" s="6" customFormat="1" ht="13.8" x14ac:dyDescent="0.2">
      <c r="A88" s="53" t="s">
        <v>195</v>
      </c>
      <c r="B88" s="54"/>
      <c r="C88" s="54"/>
      <c r="D88" s="54"/>
      <c r="E88" s="54"/>
      <c r="F88" s="54"/>
      <c r="G88" s="51"/>
      <c r="H88" s="51"/>
      <c r="I88" s="51"/>
      <c r="J88" s="51"/>
      <c r="K88" s="51"/>
      <c r="L88" s="51"/>
      <c r="M88" s="51"/>
      <c r="N88" s="51"/>
      <c r="O88" s="51"/>
    </row>
    <row r="89" spans="1:16" s="6" customFormat="1" ht="13.8" x14ac:dyDescent="0.2">
      <c r="A89" s="53" t="s">
        <v>196</v>
      </c>
      <c r="B89" s="54"/>
      <c r="C89" s="54"/>
      <c r="D89" s="54"/>
      <c r="E89" s="54"/>
      <c r="F89" s="54"/>
      <c r="G89" s="51">
        <v>2819</v>
      </c>
      <c r="H89" s="51"/>
      <c r="I89" s="51"/>
      <c r="J89" s="51"/>
      <c r="K89" s="51"/>
      <c r="L89" s="51">
        <v>72269</v>
      </c>
      <c r="M89" s="51"/>
      <c r="N89" s="51"/>
      <c r="O89" s="51"/>
    </row>
    <row r="90" spans="1:16" s="6" customFormat="1" ht="13.8" x14ac:dyDescent="0.2">
      <c r="A90" s="53" t="s">
        <v>197</v>
      </c>
      <c r="B90" s="54"/>
      <c r="C90" s="54"/>
      <c r="D90" s="54"/>
      <c r="E90" s="54"/>
      <c r="F90" s="54"/>
      <c r="G90" s="51">
        <v>9563</v>
      </c>
      <c r="H90" s="51"/>
      <c r="I90" s="51"/>
      <c r="J90" s="51"/>
      <c r="K90" s="51"/>
      <c r="L90" s="51">
        <v>63035</v>
      </c>
      <c r="M90" s="51"/>
      <c r="N90" s="51"/>
      <c r="O90" s="51"/>
    </row>
    <row r="91" spans="1:16" s="6" customFormat="1" ht="13.8" x14ac:dyDescent="0.2">
      <c r="A91" s="53" t="s">
        <v>198</v>
      </c>
      <c r="B91" s="54"/>
      <c r="C91" s="54"/>
      <c r="D91" s="54"/>
      <c r="E91" s="54"/>
      <c r="F91" s="54"/>
      <c r="G91" s="51">
        <v>202</v>
      </c>
      <c r="H91" s="51"/>
      <c r="I91" s="51"/>
      <c r="J91" s="51"/>
      <c r="K91" s="51"/>
      <c r="L91" s="51">
        <v>2059</v>
      </c>
      <c r="M91" s="51"/>
      <c r="N91" s="51"/>
      <c r="O91" s="51"/>
    </row>
    <row r="92" spans="1:16" s="6" customFormat="1" ht="13.8" x14ac:dyDescent="0.2">
      <c r="A92" s="55" t="s">
        <v>199</v>
      </c>
      <c r="B92" s="56"/>
      <c r="C92" s="56"/>
      <c r="D92" s="56"/>
      <c r="E92" s="56"/>
      <c r="F92" s="56"/>
      <c r="G92" s="52">
        <v>2651</v>
      </c>
      <c r="H92" s="52"/>
      <c r="I92" s="52"/>
      <c r="J92" s="52"/>
      <c r="K92" s="52"/>
      <c r="L92" s="52">
        <v>67978</v>
      </c>
      <c r="M92" s="52"/>
      <c r="N92" s="52"/>
      <c r="O92" s="52"/>
    </row>
    <row r="93" spans="1:16" s="6" customFormat="1" ht="13.8" x14ac:dyDescent="0.2">
      <c r="A93" s="55" t="s">
        <v>200</v>
      </c>
      <c r="B93" s="56"/>
      <c r="C93" s="56"/>
      <c r="D93" s="56"/>
      <c r="E93" s="56"/>
      <c r="F93" s="56"/>
      <c r="G93" s="52">
        <v>1320</v>
      </c>
      <c r="H93" s="52"/>
      <c r="I93" s="52"/>
      <c r="J93" s="52"/>
      <c r="K93" s="52"/>
      <c r="L93" s="52">
        <v>33847</v>
      </c>
      <c r="M93" s="52"/>
      <c r="N93" s="52"/>
      <c r="O93" s="52"/>
    </row>
    <row r="94" spans="1:16" s="6" customFormat="1" ht="13.8" x14ac:dyDescent="0.2">
      <c r="A94" s="55" t="s">
        <v>201</v>
      </c>
      <c r="B94" s="56"/>
      <c r="C94" s="56"/>
      <c r="D94" s="56"/>
      <c r="E94" s="56"/>
      <c r="F94" s="56"/>
      <c r="G94" s="52"/>
      <c r="H94" s="52"/>
      <c r="I94" s="52"/>
      <c r="J94" s="52"/>
      <c r="K94" s="52"/>
      <c r="L94" s="52"/>
      <c r="M94" s="52"/>
      <c r="N94" s="52"/>
      <c r="O94" s="52"/>
    </row>
    <row r="95" spans="1:16" s="6" customFormat="1" ht="30" customHeight="1" x14ac:dyDescent="0.2">
      <c r="A95" s="53" t="s">
        <v>202</v>
      </c>
      <c r="B95" s="54"/>
      <c r="C95" s="54"/>
      <c r="D95" s="54"/>
      <c r="E95" s="54"/>
      <c r="F95" s="54"/>
      <c r="G95" s="51">
        <v>4782</v>
      </c>
      <c r="H95" s="51"/>
      <c r="I95" s="51"/>
      <c r="J95" s="51"/>
      <c r="K95" s="51"/>
      <c r="L95" s="51">
        <v>79796</v>
      </c>
      <c r="M95" s="51"/>
      <c r="N95" s="51"/>
      <c r="O95" s="51" t="s">
        <v>203</v>
      </c>
    </row>
    <row r="96" spans="1:16" s="6" customFormat="1" ht="13.8" x14ac:dyDescent="0.2">
      <c r="A96" s="53" t="s">
        <v>204</v>
      </c>
      <c r="B96" s="54"/>
      <c r="C96" s="54"/>
      <c r="D96" s="54"/>
      <c r="E96" s="54"/>
      <c r="F96" s="54"/>
      <c r="G96" s="51">
        <v>1173</v>
      </c>
      <c r="H96" s="51"/>
      <c r="I96" s="51"/>
      <c r="J96" s="51"/>
      <c r="K96" s="51"/>
      <c r="L96" s="51">
        <v>30080</v>
      </c>
      <c r="M96" s="51"/>
      <c r="N96" s="51"/>
      <c r="O96" s="51">
        <v>65.83</v>
      </c>
    </row>
    <row r="97" spans="1:15" s="6" customFormat="1" ht="27.6" x14ac:dyDescent="0.2">
      <c r="A97" s="53" t="s">
        <v>205</v>
      </c>
      <c r="B97" s="54"/>
      <c r="C97" s="54"/>
      <c r="D97" s="54"/>
      <c r="E97" s="54"/>
      <c r="F97" s="54"/>
      <c r="G97" s="51">
        <v>410</v>
      </c>
      <c r="H97" s="51"/>
      <c r="I97" s="51"/>
      <c r="J97" s="51"/>
      <c r="K97" s="51"/>
      <c r="L97" s="51">
        <v>8915</v>
      </c>
      <c r="M97" s="51"/>
      <c r="N97" s="51"/>
      <c r="O97" s="51" t="s">
        <v>206</v>
      </c>
    </row>
    <row r="98" spans="1:15" s="6" customFormat="1" ht="27.6" x14ac:dyDescent="0.2">
      <c r="A98" s="53" t="s">
        <v>207</v>
      </c>
      <c r="B98" s="54"/>
      <c r="C98" s="54"/>
      <c r="D98" s="54"/>
      <c r="E98" s="54"/>
      <c r="F98" s="54"/>
      <c r="G98" s="51">
        <v>9972</v>
      </c>
      <c r="H98" s="51"/>
      <c r="I98" s="51"/>
      <c r="J98" s="51"/>
      <c r="K98" s="51"/>
      <c r="L98" s="51">
        <v>116818</v>
      </c>
      <c r="M98" s="51"/>
      <c r="N98" s="51"/>
      <c r="O98" s="51" t="s">
        <v>208</v>
      </c>
    </row>
    <row r="99" spans="1:15" s="6" customFormat="1" ht="13.8" x14ac:dyDescent="0.2">
      <c r="A99" s="53" t="s">
        <v>209</v>
      </c>
      <c r="B99" s="54"/>
      <c r="C99" s="54"/>
      <c r="D99" s="54"/>
      <c r="E99" s="54"/>
      <c r="F99" s="54"/>
      <c r="G99" s="51">
        <v>11</v>
      </c>
      <c r="H99" s="51"/>
      <c r="I99" s="51"/>
      <c r="J99" s="51"/>
      <c r="K99" s="51"/>
      <c r="L99" s="51">
        <v>302</v>
      </c>
      <c r="M99" s="51"/>
      <c r="N99" s="51"/>
      <c r="O99" s="51">
        <v>0.63</v>
      </c>
    </row>
    <row r="100" spans="1:15" s="6" customFormat="1" ht="27.6" x14ac:dyDescent="0.2">
      <c r="A100" s="53" t="s">
        <v>210</v>
      </c>
      <c r="B100" s="54"/>
      <c r="C100" s="54"/>
      <c r="D100" s="54"/>
      <c r="E100" s="54"/>
      <c r="F100" s="54"/>
      <c r="G100" s="51">
        <v>65</v>
      </c>
      <c r="H100" s="51"/>
      <c r="I100" s="51"/>
      <c r="J100" s="51"/>
      <c r="K100" s="51"/>
      <c r="L100" s="51">
        <v>1466</v>
      </c>
      <c r="M100" s="51"/>
      <c r="N100" s="51"/>
      <c r="O100" s="51" t="s">
        <v>211</v>
      </c>
    </row>
    <row r="101" spans="1:15" s="6" customFormat="1" ht="13.8" x14ac:dyDescent="0.2">
      <c r="A101" s="53" t="s">
        <v>212</v>
      </c>
      <c r="B101" s="54"/>
      <c r="C101" s="54"/>
      <c r="D101" s="54"/>
      <c r="E101" s="54"/>
      <c r="F101" s="54"/>
      <c r="G101" s="51">
        <v>126</v>
      </c>
      <c r="H101" s="51"/>
      <c r="I101" s="51"/>
      <c r="J101" s="51"/>
      <c r="K101" s="51"/>
      <c r="L101" s="51">
        <v>1398</v>
      </c>
      <c r="M101" s="51"/>
      <c r="N101" s="51"/>
      <c r="O101" s="51"/>
    </row>
    <row r="102" spans="1:15" s="6" customFormat="1" ht="27.6" x14ac:dyDescent="0.2">
      <c r="A102" s="53" t="s">
        <v>213</v>
      </c>
      <c r="B102" s="54"/>
      <c r="C102" s="54"/>
      <c r="D102" s="54"/>
      <c r="E102" s="54"/>
      <c r="F102" s="54"/>
      <c r="G102" s="51">
        <v>16539</v>
      </c>
      <c r="H102" s="51"/>
      <c r="I102" s="51"/>
      <c r="J102" s="51"/>
      <c r="K102" s="51"/>
      <c r="L102" s="51">
        <v>238775</v>
      </c>
      <c r="M102" s="51"/>
      <c r="N102" s="51"/>
      <c r="O102" s="51" t="s">
        <v>194</v>
      </c>
    </row>
    <row r="103" spans="1:15" s="6" customFormat="1" ht="13.8" x14ac:dyDescent="0.2">
      <c r="A103" s="53" t="s">
        <v>214</v>
      </c>
      <c r="B103" s="54"/>
      <c r="C103" s="54"/>
      <c r="D103" s="54"/>
      <c r="E103" s="54"/>
      <c r="F103" s="54"/>
      <c r="G103" s="51">
        <v>3308</v>
      </c>
      <c r="H103" s="51"/>
      <c r="I103" s="51"/>
      <c r="J103" s="51"/>
      <c r="K103" s="51"/>
      <c r="L103" s="51">
        <v>47755</v>
      </c>
      <c r="M103" s="51"/>
      <c r="N103" s="51"/>
      <c r="O103" s="51"/>
    </row>
    <row r="104" spans="1:15" s="6" customFormat="1" ht="27.6" x14ac:dyDescent="0.2">
      <c r="A104" s="55" t="s">
        <v>215</v>
      </c>
      <c r="B104" s="56"/>
      <c r="C104" s="56"/>
      <c r="D104" s="56"/>
      <c r="E104" s="56"/>
      <c r="F104" s="56"/>
      <c r="G104" s="52">
        <v>19847</v>
      </c>
      <c r="H104" s="52"/>
      <c r="I104" s="52"/>
      <c r="J104" s="52"/>
      <c r="K104" s="52"/>
      <c r="L104" s="52">
        <v>286530</v>
      </c>
      <c r="M104" s="52"/>
      <c r="N104" s="52"/>
      <c r="O104" s="52" t="s">
        <v>194</v>
      </c>
    </row>
    <row r="105" spans="1:15" s="6" customFormat="1" ht="13.8" x14ac:dyDescent="0.2">
      <c r="A105" s="25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</row>
    <row r="106" spans="1:15" s="8" customFormat="1" ht="13.8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1:15" ht="13.8" x14ac:dyDescent="0.25">
      <c r="A107" s="27" t="s">
        <v>38</v>
      </c>
      <c r="B107" s="9"/>
      <c r="C107" s="9"/>
      <c r="D107" s="28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1:15" ht="13.8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1:15" ht="13.8" x14ac:dyDescent="0.25">
      <c r="A109" s="27" t="s">
        <v>39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</sheetData>
  <mergeCells count="51">
    <mergeCell ref="B22:B24"/>
    <mergeCell ref="L23:L24"/>
    <mergeCell ref="G23:G24"/>
    <mergeCell ref="J19:K19"/>
    <mergeCell ref="L19:M19"/>
    <mergeCell ref="C22:C24"/>
    <mergeCell ref="L22:N22"/>
    <mergeCell ref="D23:D24"/>
    <mergeCell ref="A8:N8"/>
    <mergeCell ref="G22:I22"/>
    <mergeCell ref="L16:M16"/>
    <mergeCell ref="J22:K22"/>
    <mergeCell ref="A10:N10"/>
    <mergeCell ref="D22:F22"/>
    <mergeCell ref="A11:N11"/>
    <mergeCell ref="L18:M18"/>
    <mergeCell ref="A13:N13"/>
    <mergeCell ref="J17:K17"/>
    <mergeCell ref="A22:A24"/>
    <mergeCell ref="J16:K16"/>
    <mergeCell ref="J18:K18"/>
    <mergeCell ref="A12:O12"/>
    <mergeCell ref="B15:I15"/>
    <mergeCell ref="L17:M17"/>
    <mergeCell ref="J3:O3"/>
    <mergeCell ref="J4:O4"/>
    <mergeCell ref="A3:E3"/>
    <mergeCell ref="A4:E4"/>
    <mergeCell ref="A7:O7"/>
    <mergeCell ref="A26:O26"/>
    <mergeCell ref="A57:O57"/>
    <mergeCell ref="A66:O66"/>
    <mergeCell ref="A82:O82"/>
    <mergeCell ref="A87:F87"/>
    <mergeCell ref="A88:F88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A103:F103"/>
    <mergeCell ref="A104:F104"/>
    <mergeCell ref="A98:F98"/>
    <mergeCell ref="A99:F99"/>
    <mergeCell ref="A100:F100"/>
    <mergeCell ref="A101:F101"/>
    <mergeCell ref="A102:F102"/>
  </mergeCells>
  <phoneticPr fontId="0" type="noConversion"/>
  <pageMargins left="0.23622047244094491" right="0.23622047244094491" top="0.47244094488188981" bottom="0.39370078740157483" header="0.31496062992125984" footer="0.19685039370078741"/>
  <pageSetup paperSize="9" scale="74" fitToHeight="30000" orientation="landscape" r:id="rId1"/>
  <headerFooter alignWithMargins="0">
    <oddFooter>Страница &amp;P из &amp;N&amp;RСтраница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Мои данные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DPZ</cp:lastModifiedBy>
  <cp:lastPrinted>2019-03-21T10:54:00Z</cp:lastPrinted>
  <dcterms:created xsi:type="dcterms:W3CDTF">2003-01-28T12:33:10Z</dcterms:created>
  <dcterms:modified xsi:type="dcterms:W3CDTF">2024-10-31T06:37:14Z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