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20" yWindow="-120" windowWidth="29040" windowHeight="15840"/>
  </bookViews>
  <sheets>
    <sheet name="Мои данные" sheetId="1" r:id="rId1"/>
  </sheets>
  <definedNames>
    <definedName name="_xlnm.Print_Titles" localSheetId="0">'Мои данные'!$25:$25</definedName>
  </definedNames>
  <calcPr calcId="191029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7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76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76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76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76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76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76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76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91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93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<sst xmlns="http://schemas.openxmlformats.org/spreadsheetml/2006/main" count="263" uniqueCount="194">
  <si>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</si>
  <si>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</si>
  <si>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</si>
  <si>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</si>
  <si>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</si>
  <si>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</si>
  <si>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</si>
  <si>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</si>
  <si>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</si>
  <si>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</si>
  <si>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</si>
  <si>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</si>
  <si>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</si>
  <si>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</si>
  <si>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</si>
  <si>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</si>
  <si>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</si>
  <si>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</si>
  <si>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</si>
  <si>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</si>
  <si>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</si>
  <si>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</si>
  <si>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</si>
  <si>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</si>
  <si>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</si>
  <si>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</si>
  <si>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</si>
  <si>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</si>
  <si>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</si>
  <si>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</si>
  <si>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</si>
  <si>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</si>
  <si>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</si>
  <si>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</si>
  <si>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>Раздел 1. Новый раздел</t>
  </si>
  <si>
    <t>0,5
----------
(50 / 100)</t>
  </si>
  <si>
    <t>240,51
----------
51,53</t>
  </si>
  <si>
    <t>0,52
----------
0,24</t>
  </si>
  <si>
    <t>120,26
----------
25,77</t>
  </si>
  <si>
    <t>0,26
----------
0,12</t>
  </si>
  <si>
    <t>29,99
----------
18,98</t>
  </si>
  <si>
    <t>14,48
----------
29,99</t>
  </si>
  <si>
    <t>3606,5
----------
489,02</t>
  </si>
  <si>
    <t>3,79
----------
3,54</t>
  </si>
  <si>
    <t>12,65
----------
0,01</t>
  </si>
  <si>
    <t/>
  </si>
  <si>
    <t>Накладные расходы от ФОТ(3610,04 руб.)</t>
  </si>
  <si>
    <t>Сметная прибыль от ФОТ(3610,04 руб.)</t>
  </si>
  <si>
    <t>Всего с НР и СП</t>
  </si>
  <si>
    <t xml:space="preserve"> ФССЦ-20.2.05.04-0025
---------------------------------
Кабель-канал (короб) 25х16 мм
(м) </t>
  </si>
  <si>
    <t xml:space="preserve">
----------
1,71</t>
  </si>
  <si>
    <t xml:space="preserve">
----------
85,5</t>
  </si>
  <si>
    <t xml:space="preserve">
----------
59,74</t>
  </si>
  <si>
    <t xml:space="preserve">
----------
2987</t>
  </si>
  <si>
    <t>0,4
----------
(40 / 100)</t>
  </si>
  <si>
    <t>271,52
----------
69,93</t>
  </si>
  <si>
    <t>108,61
----------
27,97</t>
  </si>
  <si>
    <t>0,21
----------
0,09</t>
  </si>
  <si>
    <t>29,99
----------
19,46</t>
  </si>
  <si>
    <t>3257,11
----------
544,34</t>
  </si>
  <si>
    <t>3,03
----------
2,83</t>
  </si>
  <si>
    <t>11,42
----------
0,01</t>
  </si>
  <si>
    <t>Накладные расходы от ФОТ(3259,94 руб.)</t>
  </si>
  <si>
    <t>Сметная прибыль от ФОТ(3259,94 руб.)</t>
  </si>
  <si>
    <t xml:space="preserve"> ФССЦ-20.2.05.04-0028
---------------------------------
Кабель-канал (короб) 40х25 мм
(м) </t>
  </si>
  <si>
    <t xml:space="preserve">
----------
3,3</t>
  </si>
  <si>
    <t xml:space="preserve">
----------
132</t>
  </si>
  <si>
    <t xml:space="preserve">
----------
107,63</t>
  </si>
  <si>
    <t xml:space="preserve">
----------
4305,2</t>
  </si>
  <si>
    <t>0,06
----------
(6 / 100)</t>
  </si>
  <si>
    <t>300,16
----------
93,27</t>
  </si>
  <si>
    <t>18,01
----------
5,6</t>
  </si>
  <si>
    <t>0,03
----------
0,01</t>
  </si>
  <si>
    <t>29,99
----------
19,3</t>
  </si>
  <si>
    <t>540,11
----------
108,01</t>
  </si>
  <si>
    <t>0,45
----------
0,43</t>
  </si>
  <si>
    <t>Накладные расходы от ФОТ(540,54 руб.)</t>
  </si>
  <si>
    <t>Сметная прибыль от ФОТ(540,54 руб.)</t>
  </si>
  <si>
    <t xml:space="preserve"> ФССЦ-20.2.05.04-0033
---------------------------------
Кабель-канал (короб) 100х40 мм
(м) </t>
  </si>
  <si>
    <t xml:space="preserve">
----------
11,74</t>
  </si>
  <si>
    <t xml:space="preserve">
----------
70,44</t>
  </si>
  <si>
    <t xml:space="preserve">
----------
447,33</t>
  </si>
  <si>
    <t xml:space="preserve">
----------
2683,98</t>
  </si>
  <si>
    <t>0,3
----------
(30 / 100)</t>
  </si>
  <si>
    <t>532,26
----------
106,42</t>
  </si>
  <si>
    <t>8,05
----------
1,08</t>
  </si>
  <si>
    <t>159,68
----------
31,93</t>
  </si>
  <si>
    <t>2,41
----------
0,32</t>
  </si>
  <si>
    <t>29,99
----------
20,08</t>
  </si>
  <si>
    <t>11,69
----------
29,99</t>
  </si>
  <si>
    <t>4788,74
----------
641,07</t>
  </si>
  <si>
    <t>28,23
----------
9,72</t>
  </si>
  <si>
    <t>16,1
----------
0,03</t>
  </si>
  <si>
    <t>Накладные расходы от ФОТ(4798,46 руб.)</t>
  </si>
  <si>
    <t>Сметная прибыль от ФОТ(4798,46 руб.)</t>
  </si>
  <si>
    <t xml:space="preserve"> прайс https://www.chipdip.ru/catalog-show/rozetka-mednaja-kommunikacionnaja-vitaja-para?sort=priceup&amp;gq=интернет+розетка&amp;page=2
---------------------------------
Розетка компьютерная 1-м ОП Blanca RJ45 кат.5E с изолир. пластиной алюм. SE BLNIA045003
(шт) </t>
  </si>
  <si>
    <t xml:space="preserve">
----------
408
(480/1,2*1,02)</t>
  </si>
  <si>
    <t xml:space="preserve">
----------
12240</t>
  </si>
  <si>
    <t>9,15
----------
(915 / 100)</t>
  </si>
  <si>
    <t>85,76
----------
60,48</t>
  </si>
  <si>
    <t>29,14
----------
93</t>
  </si>
  <si>
    <t>784,7
----------
553,39</t>
  </si>
  <si>
    <t>266,66
----------
850,93</t>
  </si>
  <si>
    <t>29,99
----------
12,35</t>
  </si>
  <si>
    <t>8,2
----------
29,99</t>
  </si>
  <si>
    <t>23533,3
----------
6834,39</t>
  </si>
  <si>
    <t>2186,61
----------
25519,48</t>
  </si>
  <si>
    <t>167,06
----------
63,46</t>
  </si>
  <si>
    <t>Накладные расходы от ФОТ(49052,78 руб.)</t>
  </si>
  <si>
    <t>Сметная прибыль от ФОТ(49052,78 руб.)</t>
  </si>
  <si>
    <t xml:space="preserve"> прайс https://www.chipdip.ru/product0/8004097185
---------------------------------
Кабель ЭРА витая пара U/UTP 4x2x24AWG Cat5e CU PVC 305м SIMPLE Б0044426
(м) </t>
  </si>
  <si>
    <t xml:space="preserve">
----------
34,47
(12370/305/1,2*1,02)</t>
  </si>
  <si>
    <t xml:space="preserve">
----------
31540,05</t>
  </si>
  <si>
    <t>15,39
----------
5,78</t>
  </si>
  <si>
    <t>1538,53
----------
578</t>
  </si>
  <si>
    <t>29,99
----------
18,48</t>
  </si>
  <si>
    <t>1
----------
29,99</t>
  </si>
  <si>
    <t>46140,44
----------
10681,44</t>
  </si>
  <si>
    <t>Накладные расходы от ФОТ(46140,44 руб.)</t>
  </si>
  <si>
    <t>Сметная прибыль от ФОТ(46140,44 руб.)</t>
  </si>
  <si>
    <t xml:space="preserve"> ФССЦ-22.1.02.04-0003
---------------------------------
Коннектор (джек) RJ-45 8P-8C CAT6 (со вставкой) REXANT
(100 шт) </t>
  </si>
  <si>
    <t>1
----------
(100 / 100)</t>
  </si>
  <si>
    <t xml:space="preserve">
----------
343,28</t>
  </si>
  <si>
    <t xml:space="preserve">
----------
1227,32</t>
  </si>
  <si>
    <t>0,25
----------
(25 / 100)</t>
  </si>
  <si>
    <t>29,99
----------
1</t>
  </si>
  <si>
    <t>Накладные расходы от ФОТ(478,35 руб.)</t>
  </si>
  <si>
    <t>Сметная прибыль от ФОТ(478,35 руб.)</t>
  </si>
  <si>
    <t xml:space="preserve"> прайс https://www.chipdip.ru/product0/8000845828
---------------------------------
Лента монтажная перфорированная 12х0.55мм (уп.25м) IEK CLP1M-LP-12-055
(м) </t>
  </si>
  <si>
    <t xml:space="preserve">
----------
39,44
(1160/25/1,2*1,02)</t>
  </si>
  <si>
    <t xml:space="preserve">
----------
1183,2</t>
  </si>
  <si>
    <t xml:space="preserve"> прайс https://www.chipdip.ru/catalog-show/ties?x.1572=DxK&amp;x.1573=s4S
---------------------------------
Стяжки кабельные нейлоновые VertexTools 3X100 черные 100 шт
(уп) </t>
  </si>
  <si>
    <t xml:space="preserve">
----------
44,2
(52/1,2*1,02)</t>
  </si>
  <si>
    <t xml:space="preserve">
----------
44,2</t>
  </si>
  <si>
    <t xml:space="preserve"> прайс https://www.chipdip.ru/product/0410006037n200001610
---------------------------------
Дюбель - U, универсальный, полипропилен 6х37 с саморезом 3.5х 50 уп. - 16 шт. (фасов.)
(шт) </t>
  </si>
  <si>
    <t xml:space="preserve">
----------
4,09
(77/16/1,2*1,02)</t>
  </si>
  <si>
    <t xml:space="preserve">
----------
4090</t>
  </si>
  <si>
    <t>0,42
----------
0,19</t>
  </si>
  <si>
    <t>0,36
----------
0,34</t>
  </si>
  <si>
    <t>Накладные расходы от ФОТ(432,43 руб.)</t>
  </si>
  <si>
    <t>Сметная прибыль от ФОТ(432,43 руб.)</t>
  </si>
  <si>
    <t xml:space="preserve"> ФЕРр67-3-1
---------------------------------
Демонтаж кабеля(прим.50линий)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</si>
  <si>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3
----------
((6*50) / 100)</t>
  </si>
  <si>
    <t>1,26
----------
0,57</t>
  </si>
  <si>
    <t>18,18
----------
17</t>
  </si>
  <si>
    <t>39,04
----------
0,04</t>
  </si>
  <si>
    <t>Накладные расходы от ФОТ(9149,54 руб.)</t>
  </si>
  <si>
    <t>Сметная прибыль от ФОТ(9149,54 руб.)</t>
  </si>
  <si>
    <t>54,87
----------
10,8</t>
  </si>
  <si>
    <t>3,05
----------
0,44</t>
  </si>
  <si>
    <t>164,6
----------
32,4</t>
  </si>
  <si>
    <t>9,16
----------
1,32</t>
  </si>
  <si>
    <t>29,99
----------
9,69</t>
  </si>
  <si>
    <t>11,28
----------
29,99</t>
  </si>
  <si>
    <t>4936,24
----------
313,96</t>
  </si>
  <si>
    <t>103,36
----------
39,47</t>
  </si>
  <si>
    <t>17,51
----------
0,1</t>
  </si>
  <si>
    <t>Накладные расходы от ФОТ(4975,71 руб.)</t>
  </si>
  <si>
    <t>Сметная прибыль от ФОТ(4975,71 руб.)</t>
  </si>
  <si>
    <t>Итого прямые затраты по смете</t>
  </si>
  <si>
    <t>3229,27
1886,28</t>
  </si>
  <si>
    <t>280,02
853,37</t>
  </si>
  <si>
    <t>96845,42
79913,18</t>
  </si>
  <si>
    <t>2344,01
25592,81</t>
  </si>
  <si>
    <t>428,97
63,65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</si>
  <si>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</si>
  <si>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</si>
  <si>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</si>
  <si>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</si>
  <si>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</si>
  <si>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</si>
  <si>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</si>
  <si>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</si>
  <si>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</si>
  <si>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</si>
  <si>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Компенсация НДС при УСН (МАТ+ОБ)*0,2</t>
  </si>
  <si>
    <t xml:space="preserve">    ВСЕГО по смете</t>
  </si>
  <si>
    <t>"___" __________ 2023 г.</t>
  </si>
  <si>
    <t>Основание: дефектная ведомость</t>
  </si>
  <si>
    <t>Составлен в базисных и текущих ценах по состоянию на 3кв. 2023г.</t>
  </si>
  <si>
    <t xml:space="preserve"> ФЕРм08-02-390-01
---------------------------------
Короба пластмассовые: шириной до 40 мм(применительно кабель-канал)
(100 м) 
</t>
  </si>
  <si>
    <t xml:space="preserve"> ФЕРм08-02-390-02
---------------------------------
Короба пластмассовые: шириной до 63 мм(применительно кабель-канал)
(100 м) 
</t>
  </si>
  <si>
    <t xml:space="preserve"> ФЕРм08-02-390-03
---------------------------------
Короба пластмассовые: шириной до 120 мм(применительно кабель-канал)
(100 м) 
</t>
  </si>
  <si>
    <t xml:space="preserve"> ФЕРм08-03-591-08
---------------------------------
Розетка штепсельная: неутопленного типа при открытой проводке(прим.установка и подключение интернет-розеток)
(100 шт) 
</t>
  </si>
  <si>
    <t xml:space="preserve"> ФЕРм08-02-146-01
---------------------------------
Кабель до 35 кВ с креплением накладными скобами, масса 1 м кабеля: до 0,5 кг
(100 м) 
</t>
  </si>
  <si>
    <t xml:space="preserve"> ФЕРм11-04-026-01
---------------------------------
Разъемы штепсельные с разделкой и включением кабеля: с экранированными парами, емкость 5х2
(шт) 
</t>
  </si>
  <si>
    <t xml:space="preserve"> ФЕР46-03-013-45
---------------------------------
Сверление горизонтальных отверстий в бетонных конструкциях стен перфоратором глубиной 200 мм диаметром: до 20 мм
(100 отверстий) 
</t>
  </si>
  <si>
    <t xml:space="preserve"> ФЕРм08-02-390-03
---------------------------------
Демонтаж:Короба пластмассовые: шириной до 120 мм(прим. кабель-канала 80*80мм)
(100 м) 
---------------------------------
(Приказ от 08.08.2022 № 648/пр п.144 табл.2 Демонтаж (разборка) сборных деревянных конструкций ОЗП=0,8; ЭМ=0,8 к расх.; ЗПМ=0,8; МАТ=0 к расх.; ТЗ=0,8; ТЗМ=0,8)</t>
  </si>
  <si>
    <t xml:space="preserve"> ФЕРм08-02-399-02
---------------------------------
Провод в коробах, сечением: до 35 мм2(прим.50линий)
(100 м) 
</t>
  </si>
  <si>
    <t xml:space="preserve"> электрика ГБУСОВО "Ковровский специальный дом-интернат для престарелых и инвалидов"</t>
  </si>
  <si>
    <t>_________________ //Щепунова Н.А.</t>
  </si>
  <si>
    <t xml:space="preserve">Директор ГБУСОВО "Ковровский дом-интернат для престарелых и инвалидов" </t>
  </si>
  <si>
    <t xml:space="preserve">Индивидуальный предприниматель  </t>
  </si>
  <si>
    <t>_________________ //Верещагина Е.Н.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</si>
</sst>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3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 wrapText="1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9" fontId="19" fillId="0" borderId="1" xfId="21" applyNumberFormat="1" applyFont="1" applyBorder="1" applyAlignment="1">
      <alignment horizontal="right" vertical="top"/>
    </xf>
    <xf numFmtId="0" fontId="19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/>
    </xf>
    <xf numFmtId="49" fontId="19" fillId="0" borderId="3" xfId="21" applyNumberFormat="1" applyFont="1" applyBorder="1" applyAlignment="1">
      <alignment horizontal="center" vertical="top"/>
    </xf>
    <xf numFmtId="0" fontId="19" fillId="0" borderId="3" xfId="21" applyFont="1" applyBorder="1" applyAlignment="1">
      <alignment horizontal="left" vertical="top"/>
    </xf>
    <xf numFmtId="0" fontId="19" fillId="0" borderId="3" xfId="21" applyFont="1" applyBorder="1" applyAlignment="1">
      <alignment horizontal="center" vertical="top"/>
    </xf>
    <xf numFmtId="0" fontId="19" fillId="0" borderId="3" xfId="21" applyFont="1" applyBorder="1" applyAlignment="1">
      <alignment horizontal="right" vertical="top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/>
    </xf>
    <xf numFmtId="0" fontId="11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93"/>
  <sheetViews>
    <sheetView showGridLines="0" tabSelected="1" zoomScale="92" zoomScaleNormal="92" zoomScaleSheetLayoutView="100" workbookViewId="0">
      <selection activeCell="A7" sqref="A7:O7"/>
    </sheetView>
  </sheetViews>
  <sheetFormatPr defaultColWidth="9.140625" defaultRowHeight="12" outlineLevelRow="1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8.42578125" style="4" customWidth="1"/>
    <col min="16" max="16384" width="9.140625" style="4"/>
  </cols>
  <sheetData>
    <row r="1" spans="1:15" ht="14.25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12</v>
      </c>
      <c r="O1" s="9"/>
    </row>
    <row r="2" spans="1:15" ht="15" outlineLevel="1">
      <c r="A2" s="11" t="s">
        <v>33</v>
      </c>
      <c r="B2" s="9"/>
      <c r="C2" s="9"/>
      <c r="D2" s="9"/>
      <c r="E2" s="9"/>
      <c r="F2" s="9"/>
      <c r="G2" s="9"/>
      <c r="H2" s="9"/>
      <c r="I2" s="10"/>
      <c r="J2" s="12" t="s">
        <v>32</v>
      </c>
      <c r="K2" s="9"/>
      <c r="L2" s="9"/>
      <c r="M2" s="9"/>
      <c r="N2" s="9"/>
      <c r="O2" s="9"/>
    </row>
    <row r="3" spans="1:15" ht="14.25" outlineLevel="1">
      <c r="A3" s="54" t="s">
        <v>192</v>
      </c>
      <c r="B3" s="54"/>
      <c r="C3" s="54"/>
      <c r="D3" s="54"/>
      <c r="E3" s="54"/>
      <c r="F3" s="9"/>
      <c r="G3" s="9"/>
      <c r="H3" s="9"/>
      <c r="I3" s="10"/>
      <c r="J3" s="54" t="s">
        <v>191</v>
      </c>
      <c r="K3" s="54"/>
      <c r="L3" s="54"/>
      <c r="M3" s="54"/>
      <c r="N3" s="54"/>
      <c r="O3" s="54"/>
    </row>
    <row r="4" spans="1:15" ht="14.25" outlineLevel="1">
      <c r="A4" s="54" t="s">
        <v>193</v>
      </c>
      <c r="B4" s="54"/>
      <c r="C4" s="54"/>
      <c r="D4" s="54"/>
      <c r="E4" s="54"/>
      <c r="F4" s="9"/>
      <c r="G4" s="9"/>
      <c r="H4" s="9"/>
      <c r="I4" s="10"/>
      <c r="J4" s="54" t="s">
        <v>190</v>
      </c>
      <c r="K4" s="54"/>
      <c r="L4" s="54"/>
      <c r="M4" s="54"/>
      <c r="N4" s="54"/>
      <c r="O4" s="54"/>
    </row>
    <row r="5" spans="1:15" ht="14.25" outlineLevel="1">
      <c r="A5" s="13" t="s">
        <v>177</v>
      </c>
      <c r="B5" s="9"/>
      <c r="C5" s="9"/>
      <c r="D5" s="9"/>
      <c r="E5" s="9"/>
      <c r="F5" s="9"/>
      <c r="G5" s="9"/>
      <c r="H5" s="9"/>
      <c r="I5" s="10"/>
      <c r="J5" s="9" t="s">
        <v>177</v>
      </c>
      <c r="K5" s="9"/>
      <c r="L5" s="9"/>
      <c r="M5" s="9"/>
      <c r="N5" s="9"/>
      <c r="O5" s="9"/>
    </row>
    <row r="6" spans="1:15" ht="14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12.75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5" ht="12.75">
      <c r="A11" s="56" t="s">
        <v>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5" ht="27" customHeight="1">
      <c r="A12" s="55" t="s">
        <v>189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12.75">
      <c r="A13" s="61" t="s">
        <v>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5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>
      <c r="A15" s="14"/>
      <c r="B15" s="54" t="s">
        <v>178</v>
      </c>
      <c r="C15" s="54"/>
      <c r="D15" s="54"/>
      <c r="E15" s="54"/>
      <c r="F15" s="54"/>
      <c r="G15" s="54"/>
      <c r="H15" s="54"/>
      <c r="I15" s="54"/>
      <c r="J15" s="13"/>
      <c r="K15" s="15" t="s">
        <v>30</v>
      </c>
      <c r="L15" s="9"/>
      <c r="M15" s="15" t="s">
        <v>31</v>
      </c>
      <c r="N15" s="9"/>
      <c r="O15" s="9"/>
    </row>
    <row r="16" spans="1:15" ht="14.25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62">
        <f>11604.8/1000</f>
        <v>11.604799999999999</v>
      </c>
      <c r="K16" s="62"/>
      <c r="L16" s="58">
        <f>370000/1000</f>
        <v>370</v>
      </c>
      <c r="M16" s="58"/>
      <c r="N16" s="17" t="s">
        <v>7</v>
      </c>
      <c r="O16" s="9"/>
    </row>
    <row r="17" spans="1:16" ht="14.25">
      <c r="A17" s="14"/>
      <c r="B17" s="9"/>
      <c r="C17" s="18"/>
      <c r="D17" s="16"/>
      <c r="E17" s="16"/>
      <c r="F17" s="13" t="s">
        <v>6</v>
      </c>
      <c r="G17" s="13"/>
      <c r="H17" s="13"/>
      <c r="I17" s="13"/>
      <c r="J17" s="62">
        <f>4082.64/1000</f>
        <v>4.0826399999999996</v>
      </c>
      <c r="K17" s="62"/>
      <c r="L17" s="58">
        <f>122438.23/1000</f>
        <v>122.43822999999999</v>
      </c>
      <c r="M17" s="58"/>
      <c r="N17" s="17" t="s">
        <v>7</v>
      </c>
      <c r="O17" s="9"/>
    </row>
    <row r="18" spans="1:16" ht="14.25">
      <c r="A18" s="14"/>
      <c r="B18" s="9"/>
      <c r="C18" s="9"/>
      <c r="D18" s="16"/>
      <c r="E18" s="16"/>
      <c r="F18" s="13" t="s">
        <v>17</v>
      </c>
      <c r="G18" s="13"/>
      <c r="H18" s="13"/>
      <c r="I18" s="13"/>
      <c r="J18" s="62">
        <v>428.96</v>
      </c>
      <c r="K18" s="62"/>
      <c r="L18" s="58">
        <v>428.97</v>
      </c>
      <c r="M18" s="58"/>
      <c r="N18" s="17" t="s">
        <v>8</v>
      </c>
      <c r="O18" s="9"/>
    </row>
    <row r="19" spans="1:16" ht="14.25">
      <c r="A19" s="14"/>
      <c r="B19" s="9"/>
      <c r="C19" s="13"/>
      <c r="D19" s="9"/>
      <c r="E19" s="13"/>
      <c r="F19" s="13" t="s">
        <v>18</v>
      </c>
      <c r="G19" s="13"/>
      <c r="H19" s="13"/>
      <c r="I19" s="13"/>
      <c r="J19" s="62">
        <v>63.65</v>
      </c>
      <c r="K19" s="62"/>
      <c r="L19" s="58">
        <v>63.65</v>
      </c>
      <c r="M19" s="58"/>
      <c r="N19" s="17" t="s">
        <v>8</v>
      </c>
      <c r="O19" s="9"/>
    </row>
    <row r="20" spans="1:16" ht="14.25">
      <c r="A20" s="14"/>
      <c r="B20" s="9"/>
      <c r="C20" s="13"/>
      <c r="D20" s="9"/>
      <c r="E20" s="13"/>
      <c r="F20" s="19" t="s">
        <v>179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>
      <c r="A22" s="59" t="s">
        <v>3</v>
      </c>
      <c r="B22" s="59" t="s">
        <v>19</v>
      </c>
      <c r="C22" s="59" t="s">
        <v>20</v>
      </c>
      <c r="D22" s="57" t="s">
        <v>22</v>
      </c>
      <c r="E22" s="57"/>
      <c r="F22" s="57"/>
      <c r="G22" s="57" t="s">
        <v>25</v>
      </c>
      <c r="H22" s="57"/>
      <c r="I22" s="57"/>
      <c r="J22" s="59" t="s">
        <v>21</v>
      </c>
      <c r="K22" s="59"/>
      <c r="L22" s="57" t="s">
        <v>26</v>
      </c>
      <c r="M22" s="57"/>
      <c r="N22" s="57"/>
      <c r="O22" s="23" t="s">
        <v>27</v>
      </c>
    </row>
    <row r="23" spans="1:16" ht="33" customHeight="1">
      <c r="A23" s="59"/>
      <c r="B23" s="59"/>
      <c r="C23" s="59"/>
      <c r="D23" s="57" t="s">
        <v>9</v>
      </c>
      <c r="E23" s="23" t="s">
        <v>23</v>
      </c>
      <c r="F23" s="24" t="s">
        <v>24</v>
      </c>
      <c r="G23" s="57" t="s">
        <v>9</v>
      </c>
      <c r="H23" s="23" t="s">
        <v>23</v>
      </c>
      <c r="I23" s="24" t="s">
        <v>24</v>
      </c>
      <c r="J23" s="24" t="s">
        <v>13</v>
      </c>
      <c r="K23" s="24" t="s">
        <v>14</v>
      </c>
      <c r="L23" s="57" t="s">
        <v>9</v>
      </c>
      <c r="M23" s="23" t="s">
        <v>23</v>
      </c>
      <c r="N23" s="24" t="s">
        <v>24</v>
      </c>
      <c r="O23" s="23" t="s">
        <v>28</v>
      </c>
    </row>
    <row r="24" spans="1:16" ht="27.75" customHeight="1">
      <c r="A24" s="59"/>
      <c r="B24" s="59"/>
      <c r="C24" s="59"/>
      <c r="D24" s="57"/>
      <c r="E24" s="24" t="s">
        <v>15</v>
      </c>
      <c r="F24" s="23" t="s">
        <v>16</v>
      </c>
      <c r="G24" s="57"/>
      <c r="H24" s="24" t="s">
        <v>15</v>
      </c>
      <c r="I24" s="23" t="s">
        <v>16</v>
      </c>
      <c r="J24" s="23" t="s">
        <v>15</v>
      </c>
      <c r="K24" s="24" t="s">
        <v>16</v>
      </c>
      <c r="L24" s="57"/>
      <c r="M24" s="24" t="s">
        <v>15</v>
      </c>
      <c r="N24" s="23" t="s">
        <v>16</v>
      </c>
      <c r="O24" s="23" t="s">
        <v>29</v>
      </c>
    </row>
    <row r="25" spans="1:16" s="6" customFormat="1" ht="14.25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22.15" customHeight="1">
      <c r="A26" s="52" t="s">
        <v>34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6" s="6" customFormat="1" ht="114">
      <c r="A27" s="31">
        <v>1</v>
      </c>
      <c r="B27" s="32" t="s">
        <v>180</v>
      </c>
      <c r="C27" s="33" t="s">
        <v>35</v>
      </c>
      <c r="D27" s="34">
        <v>292.57</v>
      </c>
      <c r="E27" s="35" t="s">
        <v>36</v>
      </c>
      <c r="F27" s="35" t="s">
        <v>37</v>
      </c>
      <c r="G27" s="34">
        <v>146.29</v>
      </c>
      <c r="H27" s="35" t="s">
        <v>38</v>
      </c>
      <c r="I27" s="35" t="s">
        <v>39</v>
      </c>
      <c r="J27" s="35" t="s">
        <v>40</v>
      </c>
      <c r="K27" s="35" t="s">
        <v>41</v>
      </c>
      <c r="L27" s="34">
        <v>4099.3100000000004</v>
      </c>
      <c r="M27" s="35" t="s">
        <v>42</v>
      </c>
      <c r="N27" s="35" t="s">
        <v>43</v>
      </c>
      <c r="O27" s="35" t="s">
        <v>44</v>
      </c>
    </row>
    <row r="28" spans="1:16" s="6" customFormat="1" ht="14.25">
      <c r="A28" s="36" t="s">
        <v>45</v>
      </c>
      <c r="B28" s="37" t="s">
        <v>46</v>
      </c>
      <c r="C28" s="38"/>
      <c r="D28" s="39">
        <v>0.97</v>
      </c>
      <c r="E28" s="40"/>
      <c r="F28" s="40"/>
      <c r="G28" s="40">
        <v>116.77</v>
      </c>
      <c r="H28" s="40"/>
      <c r="I28" s="40"/>
      <c r="J28" s="40"/>
      <c r="K28" s="39">
        <v>0.97</v>
      </c>
      <c r="L28" s="40">
        <v>3501.74</v>
      </c>
      <c r="M28" s="40"/>
      <c r="N28" s="40"/>
      <c r="O28" s="40"/>
      <c r="P28" s="29"/>
    </row>
    <row r="29" spans="1:16" s="6" customFormat="1" ht="14.25">
      <c r="A29" s="36" t="s">
        <v>45</v>
      </c>
      <c r="B29" s="37" t="s">
        <v>47</v>
      </c>
      <c r="C29" s="38"/>
      <c r="D29" s="39">
        <v>0.51</v>
      </c>
      <c r="E29" s="40"/>
      <c r="F29" s="40"/>
      <c r="G29" s="40">
        <v>61.39</v>
      </c>
      <c r="H29" s="40"/>
      <c r="I29" s="40"/>
      <c r="J29" s="40"/>
      <c r="K29" s="39">
        <v>0.51</v>
      </c>
      <c r="L29" s="40">
        <v>1841.12</v>
      </c>
      <c r="M29" s="40"/>
      <c r="N29" s="40"/>
      <c r="O29" s="40"/>
      <c r="P29" s="29"/>
    </row>
    <row r="30" spans="1:16" s="6" customFormat="1" ht="14.25">
      <c r="A30" s="36" t="s">
        <v>45</v>
      </c>
      <c r="B30" s="37" t="s">
        <v>48</v>
      </c>
      <c r="C30" s="38"/>
      <c r="D30" s="40"/>
      <c r="E30" s="40"/>
      <c r="F30" s="40"/>
      <c r="G30" s="40">
        <v>324.45</v>
      </c>
      <c r="H30" s="40"/>
      <c r="I30" s="40"/>
      <c r="J30" s="40"/>
      <c r="K30" s="40"/>
      <c r="L30" s="40">
        <v>9442.17</v>
      </c>
      <c r="M30" s="40"/>
      <c r="N30" s="40"/>
      <c r="O30" s="40"/>
      <c r="P30" s="29"/>
    </row>
    <row r="31" spans="1:16" s="6" customFormat="1" ht="57">
      <c r="A31" s="31">
        <v>2</v>
      </c>
      <c r="B31" s="32" t="s">
        <v>49</v>
      </c>
      <c r="C31" s="41">
        <v>50</v>
      </c>
      <c r="D31" s="34">
        <v>1.71</v>
      </c>
      <c r="E31" s="35" t="s">
        <v>50</v>
      </c>
      <c r="F31" s="34"/>
      <c r="G31" s="34">
        <v>85.5</v>
      </c>
      <c r="H31" s="35" t="s">
        <v>51</v>
      </c>
      <c r="I31" s="34"/>
      <c r="J31" s="35" t="s">
        <v>52</v>
      </c>
      <c r="K31" s="34"/>
      <c r="L31" s="34">
        <v>2987</v>
      </c>
      <c r="M31" s="35" t="s">
        <v>53</v>
      </c>
      <c r="N31" s="34"/>
      <c r="O31" s="34"/>
    </row>
    <row r="32" spans="1:16" s="6" customFormat="1" ht="114">
      <c r="A32" s="31">
        <v>3</v>
      </c>
      <c r="B32" s="32" t="s">
        <v>181</v>
      </c>
      <c r="C32" s="33" t="s">
        <v>54</v>
      </c>
      <c r="D32" s="34">
        <v>341.97</v>
      </c>
      <c r="E32" s="35" t="s">
        <v>55</v>
      </c>
      <c r="F32" s="35" t="s">
        <v>37</v>
      </c>
      <c r="G32" s="34">
        <v>136.79</v>
      </c>
      <c r="H32" s="35" t="s">
        <v>56</v>
      </c>
      <c r="I32" s="35" t="s">
        <v>57</v>
      </c>
      <c r="J32" s="35" t="s">
        <v>58</v>
      </c>
      <c r="K32" s="35" t="s">
        <v>41</v>
      </c>
      <c r="L32" s="34">
        <v>3804.48</v>
      </c>
      <c r="M32" s="35" t="s">
        <v>59</v>
      </c>
      <c r="N32" s="35" t="s">
        <v>60</v>
      </c>
      <c r="O32" s="35" t="s">
        <v>61</v>
      </c>
    </row>
    <row r="33" spans="1:16" s="6" customFormat="1" ht="14.25">
      <c r="A33" s="36" t="s">
        <v>45</v>
      </c>
      <c r="B33" s="37" t="s">
        <v>62</v>
      </c>
      <c r="C33" s="38"/>
      <c r="D33" s="39">
        <v>0.97</v>
      </c>
      <c r="E33" s="40"/>
      <c r="F33" s="40"/>
      <c r="G33" s="40">
        <v>105.44</v>
      </c>
      <c r="H33" s="40"/>
      <c r="I33" s="40"/>
      <c r="J33" s="40"/>
      <c r="K33" s="39">
        <v>0.97</v>
      </c>
      <c r="L33" s="40">
        <v>3162.14</v>
      </c>
      <c r="M33" s="40"/>
      <c r="N33" s="40"/>
      <c r="O33" s="40"/>
      <c r="P33" s="29"/>
    </row>
    <row r="34" spans="1:16" s="6" customFormat="1" ht="14.25">
      <c r="A34" s="36" t="s">
        <v>45</v>
      </c>
      <c r="B34" s="37" t="s">
        <v>63</v>
      </c>
      <c r="C34" s="38"/>
      <c r="D34" s="39">
        <v>0.51</v>
      </c>
      <c r="E34" s="40"/>
      <c r="F34" s="40"/>
      <c r="G34" s="40">
        <v>55.44</v>
      </c>
      <c r="H34" s="40"/>
      <c r="I34" s="40"/>
      <c r="J34" s="40"/>
      <c r="K34" s="39">
        <v>0.51</v>
      </c>
      <c r="L34" s="40">
        <v>1662.57</v>
      </c>
      <c r="M34" s="40"/>
      <c r="N34" s="40"/>
      <c r="O34" s="40"/>
      <c r="P34" s="29"/>
    </row>
    <row r="35" spans="1:16" s="6" customFormat="1" ht="14.25">
      <c r="A35" s="36" t="s">
        <v>45</v>
      </c>
      <c r="B35" s="37" t="s">
        <v>48</v>
      </c>
      <c r="C35" s="38"/>
      <c r="D35" s="40"/>
      <c r="E35" s="40"/>
      <c r="F35" s="40"/>
      <c r="G35" s="40">
        <v>297.67</v>
      </c>
      <c r="H35" s="40"/>
      <c r="I35" s="40"/>
      <c r="J35" s="40"/>
      <c r="K35" s="40"/>
      <c r="L35" s="40">
        <v>8629.19</v>
      </c>
      <c r="M35" s="40"/>
      <c r="N35" s="40"/>
      <c r="O35" s="40"/>
      <c r="P35" s="29"/>
    </row>
    <row r="36" spans="1:16" s="6" customFormat="1" ht="57">
      <c r="A36" s="31">
        <v>4</v>
      </c>
      <c r="B36" s="32" t="s">
        <v>64</v>
      </c>
      <c r="C36" s="41">
        <v>40</v>
      </c>
      <c r="D36" s="34">
        <v>3.3</v>
      </c>
      <c r="E36" s="35" t="s">
        <v>65</v>
      </c>
      <c r="F36" s="34"/>
      <c r="G36" s="34">
        <v>132</v>
      </c>
      <c r="H36" s="35" t="s">
        <v>66</v>
      </c>
      <c r="I36" s="34"/>
      <c r="J36" s="35" t="s">
        <v>67</v>
      </c>
      <c r="K36" s="34"/>
      <c r="L36" s="34">
        <v>4305.2</v>
      </c>
      <c r="M36" s="35" t="s">
        <v>68</v>
      </c>
      <c r="N36" s="34"/>
      <c r="O36" s="34"/>
    </row>
    <row r="37" spans="1:16" s="6" customFormat="1" ht="114">
      <c r="A37" s="31">
        <v>5</v>
      </c>
      <c r="B37" s="32" t="s">
        <v>182</v>
      </c>
      <c r="C37" s="33" t="s">
        <v>69</v>
      </c>
      <c r="D37" s="34">
        <v>393.95</v>
      </c>
      <c r="E37" s="35" t="s">
        <v>70</v>
      </c>
      <c r="F37" s="35" t="s">
        <v>37</v>
      </c>
      <c r="G37" s="34">
        <v>23.64</v>
      </c>
      <c r="H37" s="35" t="s">
        <v>71</v>
      </c>
      <c r="I37" s="35" t="s">
        <v>72</v>
      </c>
      <c r="J37" s="35" t="s">
        <v>73</v>
      </c>
      <c r="K37" s="35" t="s">
        <v>41</v>
      </c>
      <c r="L37" s="34">
        <v>648.57000000000005</v>
      </c>
      <c r="M37" s="35" t="s">
        <v>74</v>
      </c>
      <c r="N37" s="35" t="s">
        <v>75</v>
      </c>
      <c r="O37" s="34">
        <v>1.89</v>
      </c>
    </row>
    <row r="38" spans="1:16" s="6" customFormat="1" ht="14.25">
      <c r="A38" s="36" t="s">
        <v>45</v>
      </c>
      <c r="B38" s="37" t="s">
        <v>76</v>
      </c>
      <c r="C38" s="38"/>
      <c r="D38" s="39">
        <v>0.97</v>
      </c>
      <c r="E38" s="40"/>
      <c r="F38" s="40"/>
      <c r="G38" s="40">
        <v>17.48</v>
      </c>
      <c r="H38" s="40"/>
      <c r="I38" s="40"/>
      <c r="J38" s="40"/>
      <c r="K38" s="39">
        <v>0.97</v>
      </c>
      <c r="L38" s="40">
        <v>524.32000000000005</v>
      </c>
      <c r="M38" s="40"/>
      <c r="N38" s="40"/>
      <c r="O38" s="40"/>
      <c r="P38" s="29"/>
    </row>
    <row r="39" spans="1:16" s="6" customFormat="1" ht="14.25">
      <c r="A39" s="36" t="s">
        <v>45</v>
      </c>
      <c r="B39" s="37" t="s">
        <v>77</v>
      </c>
      <c r="C39" s="38"/>
      <c r="D39" s="39">
        <v>0.51</v>
      </c>
      <c r="E39" s="40"/>
      <c r="F39" s="40"/>
      <c r="G39" s="40">
        <v>9.19</v>
      </c>
      <c r="H39" s="40"/>
      <c r="I39" s="40"/>
      <c r="J39" s="40"/>
      <c r="K39" s="39">
        <v>0.51</v>
      </c>
      <c r="L39" s="40">
        <v>275.68</v>
      </c>
      <c r="M39" s="40"/>
      <c r="N39" s="40"/>
      <c r="O39" s="40"/>
      <c r="P39" s="29"/>
    </row>
    <row r="40" spans="1:16" s="6" customFormat="1" ht="14.25">
      <c r="A40" s="36" t="s">
        <v>45</v>
      </c>
      <c r="B40" s="37" t="s">
        <v>48</v>
      </c>
      <c r="C40" s="38"/>
      <c r="D40" s="40"/>
      <c r="E40" s="40"/>
      <c r="F40" s="40"/>
      <c r="G40" s="40">
        <v>50.31</v>
      </c>
      <c r="H40" s="40"/>
      <c r="I40" s="40"/>
      <c r="J40" s="40"/>
      <c r="K40" s="40"/>
      <c r="L40" s="40">
        <v>1448.57</v>
      </c>
      <c r="M40" s="40"/>
      <c r="N40" s="40"/>
      <c r="O40" s="40"/>
      <c r="P40" s="29"/>
    </row>
    <row r="41" spans="1:16" s="6" customFormat="1" ht="57">
      <c r="A41" s="31">
        <v>6</v>
      </c>
      <c r="B41" s="32" t="s">
        <v>78</v>
      </c>
      <c r="C41" s="41">
        <v>6</v>
      </c>
      <c r="D41" s="34">
        <v>11.74</v>
      </c>
      <c r="E41" s="35" t="s">
        <v>79</v>
      </c>
      <c r="F41" s="34"/>
      <c r="G41" s="34">
        <v>70.44</v>
      </c>
      <c r="H41" s="35" t="s">
        <v>80</v>
      </c>
      <c r="I41" s="34"/>
      <c r="J41" s="35" t="s">
        <v>81</v>
      </c>
      <c r="K41" s="34"/>
      <c r="L41" s="34">
        <v>2683.98</v>
      </c>
      <c r="M41" s="35" t="s">
        <v>82</v>
      </c>
      <c r="N41" s="34"/>
      <c r="O41" s="34"/>
    </row>
    <row r="42" spans="1:16" s="6" customFormat="1" ht="128.25">
      <c r="A42" s="31">
        <v>7</v>
      </c>
      <c r="B42" s="32" t="s">
        <v>183</v>
      </c>
      <c r="C42" s="33" t="s">
        <v>83</v>
      </c>
      <c r="D42" s="34">
        <v>646.73</v>
      </c>
      <c r="E42" s="35" t="s">
        <v>84</v>
      </c>
      <c r="F42" s="35" t="s">
        <v>85</v>
      </c>
      <c r="G42" s="34">
        <v>194.02</v>
      </c>
      <c r="H42" s="35" t="s">
        <v>86</v>
      </c>
      <c r="I42" s="35" t="s">
        <v>87</v>
      </c>
      <c r="J42" s="35" t="s">
        <v>88</v>
      </c>
      <c r="K42" s="35" t="s">
        <v>89</v>
      </c>
      <c r="L42" s="34">
        <v>5458.04</v>
      </c>
      <c r="M42" s="35" t="s">
        <v>90</v>
      </c>
      <c r="N42" s="35" t="s">
        <v>91</v>
      </c>
      <c r="O42" s="35" t="s">
        <v>92</v>
      </c>
    </row>
    <row r="43" spans="1:16" s="6" customFormat="1" ht="14.25">
      <c r="A43" s="36" t="s">
        <v>45</v>
      </c>
      <c r="B43" s="37" t="s">
        <v>93</v>
      </c>
      <c r="C43" s="38"/>
      <c r="D43" s="39">
        <v>0.97</v>
      </c>
      <c r="E43" s="40"/>
      <c r="F43" s="40"/>
      <c r="G43" s="40">
        <v>155.19999999999999</v>
      </c>
      <c r="H43" s="40"/>
      <c r="I43" s="40"/>
      <c r="J43" s="40"/>
      <c r="K43" s="39">
        <v>0.97</v>
      </c>
      <c r="L43" s="40">
        <v>4654.51</v>
      </c>
      <c r="M43" s="40"/>
      <c r="N43" s="40"/>
      <c r="O43" s="40"/>
      <c r="P43" s="29"/>
    </row>
    <row r="44" spans="1:16" s="6" customFormat="1" ht="14.25">
      <c r="A44" s="36" t="s">
        <v>45</v>
      </c>
      <c r="B44" s="37" t="s">
        <v>94</v>
      </c>
      <c r="C44" s="38"/>
      <c r="D44" s="39">
        <v>0.51</v>
      </c>
      <c r="E44" s="40"/>
      <c r="F44" s="40"/>
      <c r="G44" s="40">
        <v>81.599999999999994</v>
      </c>
      <c r="H44" s="40"/>
      <c r="I44" s="40"/>
      <c r="J44" s="40"/>
      <c r="K44" s="39">
        <v>0.51</v>
      </c>
      <c r="L44" s="40">
        <v>2447.21</v>
      </c>
      <c r="M44" s="40"/>
      <c r="N44" s="40"/>
      <c r="O44" s="40"/>
      <c r="P44" s="29"/>
    </row>
    <row r="45" spans="1:16" s="6" customFormat="1" ht="14.25">
      <c r="A45" s="36" t="s">
        <v>45</v>
      </c>
      <c r="B45" s="37" t="s">
        <v>48</v>
      </c>
      <c r="C45" s="38"/>
      <c r="D45" s="40"/>
      <c r="E45" s="40"/>
      <c r="F45" s="40"/>
      <c r="G45" s="40">
        <v>430.82</v>
      </c>
      <c r="H45" s="40"/>
      <c r="I45" s="40"/>
      <c r="J45" s="40"/>
      <c r="K45" s="40"/>
      <c r="L45" s="40">
        <v>12559.76</v>
      </c>
      <c r="M45" s="40"/>
      <c r="N45" s="40"/>
      <c r="O45" s="40"/>
      <c r="P45" s="29"/>
    </row>
    <row r="46" spans="1:16" s="6" customFormat="1" ht="171">
      <c r="A46" s="31">
        <v>8</v>
      </c>
      <c r="B46" s="32" t="s">
        <v>95</v>
      </c>
      <c r="C46" s="41">
        <v>30</v>
      </c>
      <c r="D46" s="34"/>
      <c r="E46" s="34"/>
      <c r="F46" s="34"/>
      <c r="G46" s="34"/>
      <c r="H46" s="34"/>
      <c r="I46" s="34"/>
      <c r="J46" s="35" t="s">
        <v>96</v>
      </c>
      <c r="K46" s="34"/>
      <c r="L46" s="34">
        <v>12240</v>
      </c>
      <c r="M46" s="35" t="s">
        <v>97</v>
      </c>
      <c r="N46" s="34"/>
      <c r="O46" s="34"/>
    </row>
    <row r="47" spans="1:16" s="6" customFormat="1" ht="99.75">
      <c r="A47" s="31">
        <v>9</v>
      </c>
      <c r="B47" s="32" t="s">
        <v>184</v>
      </c>
      <c r="C47" s="33" t="s">
        <v>98</v>
      </c>
      <c r="D47" s="34">
        <v>175.38</v>
      </c>
      <c r="E47" s="35" t="s">
        <v>99</v>
      </c>
      <c r="F47" s="35" t="s">
        <v>100</v>
      </c>
      <c r="G47" s="34">
        <v>1604.75</v>
      </c>
      <c r="H47" s="35" t="s">
        <v>101</v>
      </c>
      <c r="I47" s="35" t="s">
        <v>102</v>
      </c>
      <c r="J47" s="35" t="s">
        <v>103</v>
      </c>
      <c r="K47" s="35" t="s">
        <v>104</v>
      </c>
      <c r="L47" s="34">
        <v>32554.3</v>
      </c>
      <c r="M47" s="35" t="s">
        <v>105</v>
      </c>
      <c r="N47" s="35" t="s">
        <v>106</v>
      </c>
      <c r="O47" s="35" t="s">
        <v>107</v>
      </c>
    </row>
    <row r="48" spans="1:16" s="6" customFormat="1" ht="14.25">
      <c r="A48" s="36" t="s">
        <v>45</v>
      </c>
      <c r="B48" s="37" t="s">
        <v>108</v>
      </c>
      <c r="C48" s="38"/>
      <c r="D48" s="39">
        <v>0.97</v>
      </c>
      <c r="E48" s="40"/>
      <c r="F48" s="40"/>
      <c r="G48" s="40">
        <v>1586.56</v>
      </c>
      <c r="H48" s="40"/>
      <c r="I48" s="40"/>
      <c r="J48" s="40"/>
      <c r="K48" s="39">
        <v>0.97</v>
      </c>
      <c r="L48" s="40">
        <v>47581.2</v>
      </c>
      <c r="M48" s="40"/>
      <c r="N48" s="40"/>
      <c r="O48" s="40"/>
      <c r="P48" s="29"/>
    </row>
    <row r="49" spans="1:16" s="6" customFormat="1" ht="14.25">
      <c r="A49" s="36" t="s">
        <v>45</v>
      </c>
      <c r="B49" s="37" t="s">
        <v>109</v>
      </c>
      <c r="C49" s="38"/>
      <c r="D49" s="39">
        <v>0.51</v>
      </c>
      <c r="E49" s="40"/>
      <c r="F49" s="40"/>
      <c r="G49" s="40">
        <v>834.17</v>
      </c>
      <c r="H49" s="40"/>
      <c r="I49" s="40"/>
      <c r="J49" s="40"/>
      <c r="K49" s="39">
        <v>0.51</v>
      </c>
      <c r="L49" s="40">
        <v>25016.92</v>
      </c>
      <c r="M49" s="40"/>
      <c r="N49" s="40"/>
      <c r="O49" s="40"/>
      <c r="P49" s="29"/>
    </row>
    <row r="50" spans="1:16" s="6" customFormat="1" ht="14.25">
      <c r="A50" s="36" t="s">
        <v>45</v>
      </c>
      <c r="B50" s="37" t="s">
        <v>48</v>
      </c>
      <c r="C50" s="38"/>
      <c r="D50" s="40"/>
      <c r="E50" s="40"/>
      <c r="F50" s="40"/>
      <c r="G50" s="40">
        <v>4025.48</v>
      </c>
      <c r="H50" s="40"/>
      <c r="I50" s="40"/>
      <c r="J50" s="40"/>
      <c r="K50" s="40"/>
      <c r="L50" s="40">
        <v>105152.42</v>
      </c>
      <c r="M50" s="40"/>
      <c r="N50" s="40"/>
      <c r="O50" s="40"/>
      <c r="P50" s="29"/>
    </row>
    <row r="51" spans="1:16" s="6" customFormat="1" ht="114">
      <c r="A51" s="31">
        <v>10</v>
      </c>
      <c r="B51" s="32" t="s">
        <v>110</v>
      </c>
      <c r="C51" s="41">
        <v>915</v>
      </c>
      <c r="D51" s="34"/>
      <c r="E51" s="34"/>
      <c r="F51" s="34"/>
      <c r="G51" s="34"/>
      <c r="H51" s="34"/>
      <c r="I51" s="34"/>
      <c r="J51" s="35" t="s">
        <v>111</v>
      </c>
      <c r="K51" s="34"/>
      <c r="L51" s="34">
        <v>31540.05</v>
      </c>
      <c r="M51" s="35" t="s">
        <v>112</v>
      </c>
      <c r="N51" s="34"/>
      <c r="O51" s="34"/>
    </row>
    <row r="52" spans="1:16" s="6" customFormat="1" ht="114">
      <c r="A52" s="31">
        <v>11</v>
      </c>
      <c r="B52" s="32" t="s">
        <v>185</v>
      </c>
      <c r="C52" s="41">
        <v>100</v>
      </c>
      <c r="D52" s="34">
        <v>21.17</v>
      </c>
      <c r="E52" s="35" t="s">
        <v>113</v>
      </c>
      <c r="F52" s="34"/>
      <c r="G52" s="34">
        <v>2116.5300000000002</v>
      </c>
      <c r="H52" s="35" t="s">
        <v>114</v>
      </c>
      <c r="I52" s="34"/>
      <c r="J52" s="35" t="s">
        <v>115</v>
      </c>
      <c r="K52" s="35" t="s">
        <v>116</v>
      </c>
      <c r="L52" s="34">
        <v>56821.88</v>
      </c>
      <c r="M52" s="35" t="s">
        <v>117</v>
      </c>
      <c r="N52" s="34"/>
      <c r="O52" s="34">
        <v>159.91</v>
      </c>
    </row>
    <row r="53" spans="1:16" s="6" customFormat="1" ht="14.25">
      <c r="A53" s="36" t="s">
        <v>45</v>
      </c>
      <c r="B53" s="37" t="s">
        <v>118</v>
      </c>
      <c r="C53" s="38"/>
      <c r="D53" s="39">
        <v>0.9</v>
      </c>
      <c r="E53" s="40"/>
      <c r="F53" s="40"/>
      <c r="G53" s="40">
        <v>1384.68</v>
      </c>
      <c r="H53" s="40"/>
      <c r="I53" s="40"/>
      <c r="J53" s="40"/>
      <c r="K53" s="39">
        <v>0.9</v>
      </c>
      <c r="L53" s="40">
        <v>41526.400000000001</v>
      </c>
      <c r="M53" s="40"/>
      <c r="N53" s="40"/>
      <c r="O53" s="40"/>
      <c r="P53" s="29"/>
    </row>
    <row r="54" spans="1:16" s="6" customFormat="1" ht="14.25">
      <c r="A54" s="36" t="s">
        <v>45</v>
      </c>
      <c r="B54" s="37" t="s">
        <v>119</v>
      </c>
      <c r="C54" s="38"/>
      <c r="D54" s="39">
        <v>0.46</v>
      </c>
      <c r="E54" s="40"/>
      <c r="F54" s="40"/>
      <c r="G54" s="40">
        <v>707.72</v>
      </c>
      <c r="H54" s="40"/>
      <c r="I54" s="40"/>
      <c r="J54" s="40"/>
      <c r="K54" s="39">
        <v>0.46</v>
      </c>
      <c r="L54" s="40">
        <v>21224.6</v>
      </c>
      <c r="M54" s="40"/>
      <c r="N54" s="40"/>
      <c r="O54" s="40"/>
      <c r="P54" s="29"/>
    </row>
    <row r="55" spans="1:16" s="6" customFormat="1" ht="14.25">
      <c r="A55" s="36" t="s">
        <v>45</v>
      </c>
      <c r="B55" s="37" t="s">
        <v>48</v>
      </c>
      <c r="C55" s="38"/>
      <c r="D55" s="40"/>
      <c r="E55" s="40"/>
      <c r="F55" s="40"/>
      <c r="G55" s="40">
        <v>4208.93</v>
      </c>
      <c r="H55" s="40"/>
      <c r="I55" s="40"/>
      <c r="J55" s="40"/>
      <c r="K55" s="40"/>
      <c r="L55" s="40">
        <v>119572.88</v>
      </c>
      <c r="M55" s="40"/>
      <c r="N55" s="40"/>
      <c r="O55" s="40"/>
      <c r="P55" s="29"/>
    </row>
    <row r="56" spans="1:16" s="6" customFormat="1" ht="71.25">
      <c r="A56" s="31">
        <v>12</v>
      </c>
      <c r="B56" s="32" t="s">
        <v>120</v>
      </c>
      <c r="C56" s="33" t="s">
        <v>121</v>
      </c>
      <c r="D56" s="34">
        <v>343.28</v>
      </c>
      <c r="E56" s="35" t="s">
        <v>122</v>
      </c>
      <c r="F56" s="34"/>
      <c r="G56" s="34">
        <v>343.28</v>
      </c>
      <c r="H56" s="35" t="s">
        <v>122</v>
      </c>
      <c r="I56" s="34"/>
      <c r="J56" s="35" t="s">
        <v>123</v>
      </c>
      <c r="K56" s="34"/>
      <c r="L56" s="34">
        <v>1227.32</v>
      </c>
      <c r="M56" s="35" t="s">
        <v>123</v>
      </c>
      <c r="N56" s="34"/>
      <c r="O56" s="34"/>
    </row>
    <row r="57" spans="1:16" s="6" customFormat="1" ht="128.25">
      <c r="A57" s="31">
        <v>13</v>
      </c>
      <c r="B57" s="32" t="s">
        <v>186</v>
      </c>
      <c r="C57" s="33" t="s">
        <v>124</v>
      </c>
      <c r="D57" s="34">
        <v>63.8</v>
      </c>
      <c r="E57" s="34">
        <v>63.8</v>
      </c>
      <c r="F57" s="34"/>
      <c r="G57" s="34">
        <v>15.95</v>
      </c>
      <c r="H57" s="34">
        <v>15.95</v>
      </c>
      <c r="I57" s="34"/>
      <c r="J57" s="35" t="s">
        <v>125</v>
      </c>
      <c r="K57" s="35" t="s">
        <v>116</v>
      </c>
      <c r="L57" s="34">
        <v>478.35</v>
      </c>
      <c r="M57" s="34">
        <v>478.35</v>
      </c>
      <c r="N57" s="34"/>
      <c r="O57" s="34">
        <v>1.87</v>
      </c>
    </row>
    <row r="58" spans="1:16" s="6" customFormat="1" ht="14.25">
      <c r="A58" s="36" t="s">
        <v>45</v>
      </c>
      <c r="B58" s="37" t="s">
        <v>126</v>
      </c>
      <c r="C58" s="38"/>
      <c r="D58" s="39">
        <v>1.03</v>
      </c>
      <c r="E58" s="40"/>
      <c r="F58" s="40"/>
      <c r="G58" s="40">
        <v>16.43</v>
      </c>
      <c r="H58" s="40"/>
      <c r="I58" s="40"/>
      <c r="J58" s="40"/>
      <c r="K58" s="39">
        <v>1.03</v>
      </c>
      <c r="L58" s="40">
        <v>492.7</v>
      </c>
      <c r="M58" s="40"/>
      <c r="N58" s="40"/>
      <c r="O58" s="40"/>
      <c r="P58" s="29"/>
    </row>
    <row r="59" spans="1:16" s="6" customFormat="1" ht="14.25">
      <c r="A59" s="36" t="s">
        <v>45</v>
      </c>
      <c r="B59" s="37" t="s">
        <v>127</v>
      </c>
      <c r="C59" s="38"/>
      <c r="D59" s="39">
        <v>0.59</v>
      </c>
      <c r="E59" s="40"/>
      <c r="F59" s="40"/>
      <c r="G59" s="40">
        <v>9.41</v>
      </c>
      <c r="H59" s="40"/>
      <c r="I59" s="40"/>
      <c r="J59" s="40"/>
      <c r="K59" s="39">
        <v>0.59</v>
      </c>
      <c r="L59" s="40">
        <v>282.23</v>
      </c>
      <c r="M59" s="40"/>
      <c r="N59" s="40"/>
      <c r="O59" s="40"/>
      <c r="P59" s="29"/>
    </row>
    <row r="60" spans="1:16" s="6" customFormat="1" ht="14.25">
      <c r="A60" s="36" t="s">
        <v>45</v>
      </c>
      <c r="B60" s="37" t="s">
        <v>48</v>
      </c>
      <c r="C60" s="38"/>
      <c r="D60" s="40"/>
      <c r="E60" s="40"/>
      <c r="F60" s="40"/>
      <c r="G60" s="40">
        <v>41.79</v>
      </c>
      <c r="H60" s="40"/>
      <c r="I60" s="40"/>
      <c r="J60" s="40"/>
      <c r="K60" s="40"/>
      <c r="L60" s="40">
        <v>1253.28</v>
      </c>
      <c r="M60" s="40"/>
      <c r="N60" s="40"/>
      <c r="O60" s="40"/>
      <c r="P60" s="29"/>
    </row>
    <row r="61" spans="1:16" s="6" customFormat="1" ht="114">
      <c r="A61" s="31">
        <v>14</v>
      </c>
      <c r="B61" s="32" t="s">
        <v>128</v>
      </c>
      <c r="C61" s="41">
        <v>30</v>
      </c>
      <c r="D61" s="34"/>
      <c r="E61" s="34"/>
      <c r="F61" s="34"/>
      <c r="G61" s="34"/>
      <c r="H61" s="34"/>
      <c r="I61" s="34"/>
      <c r="J61" s="35" t="s">
        <v>129</v>
      </c>
      <c r="K61" s="34"/>
      <c r="L61" s="34">
        <v>1183.2</v>
      </c>
      <c r="M61" s="35" t="s">
        <v>130</v>
      </c>
      <c r="N61" s="34"/>
      <c r="O61" s="34"/>
    </row>
    <row r="62" spans="1:16" s="6" customFormat="1" ht="114">
      <c r="A62" s="31">
        <v>15</v>
      </c>
      <c r="B62" s="32" t="s">
        <v>131</v>
      </c>
      <c r="C62" s="41">
        <v>1</v>
      </c>
      <c r="D62" s="34"/>
      <c r="E62" s="34"/>
      <c r="F62" s="34"/>
      <c r="G62" s="34"/>
      <c r="H62" s="34"/>
      <c r="I62" s="34"/>
      <c r="J62" s="35" t="s">
        <v>132</v>
      </c>
      <c r="K62" s="34"/>
      <c r="L62" s="34">
        <v>44.2</v>
      </c>
      <c r="M62" s="35" t="s">
        <v>133</v>
      </c>
      <c r="N62" s="34"/>
      <c r="O62" s="34"/>
    </row>
    <row r="63" spans="1:16" s="6" customFormat="1" ht="114">
      <c r="A63" s="31">
        <v>16</v>
      </c>
      <c r="B63" s="32" t="s">
        <v>134</v>
      </c>
      <c r="C63" s="41">
        <v>1000</v>
      </c>
      <c r="D63" s="34"/>
      <c r="E63" s="34"/>
      <c r="F63" s="34"/>
      <c r="G63" s="34"/>
      <c r="H63" s="34"/>
      <c r="I63" s="34"/>
      <c r="J63" s="35" t="s">
        <v>135</v>
      </c>
      <c r="K63" s="34"/>
      <c r="L63" s="34">
        <v>4090</v>
      </c>
      <c r="M63" s="35" t="s">
        <v>136</v>
      </c>
      <c r="N63" s="34"/>
      <c r="O63" s="34"/>
    </row>
    <row r="64" spans="1:16" s="6" customFormat="1" ht="199.5">
      <c r="A64" s="31">
        <v>17</v>
      </c>
      <c r="B64" s="32" t="s">
        <v>187</v>
      </c>
      <c r="C64" s="33" t="s">
        <v>69</v>
      </c>
      <c r="D64" s="34">
        <v>240.55</v>
      </c>
      <c r="E64" s="34">
        <v>240.13</v>
      </c>
      <c r="F64" s="35" t="s">
        <v>137</v>
      </c>
      <c r="G64" s="34">
        <v>14.44</v>
      </c>
      <c r="H64" s="34">
        <v>14.41</v>
      </c>
      <c r="I64" s="35" t="s">
        <v>72</v>
      </c>
      <c r="J64" s="35" t="s">
        <v>73</v>
      </c>
      <c r="K64" s="35" t="s">
        <v>41</v>
      </c>
      <c r="L64" s="34">
        <v>432.45</v>
      </c>
      <c r="M64" s="34">
        <v>432.09</v>
      </c>
      <c r="N64" s="35" t="s">
        <v>138</v>
      </c>
      <c r="O64" s="34">
        <v>1.52</v>
      </c>
    </row>
    <row r="65" spans="1:16" s="6" customFormat="1" ht="14.25">
      <c r="A65" s="36" t="s">
        <v>45</v>
      </c>
      <c r="B65" s="37" t="s">
        <v>139</v>
      </c>
      <c r="C65" s="38"/>
      <c r="D65" s="39">
        <v>0.97</v>
      </c>
      <c r="E65" s="40"/>
      <c r="F65" s="40"/>
      <c r="G65" s="40">
        <v>13.99</v>
      </c>
      <c r="H65" s="40"/>
      <c r="I65" s="40"/>
      <c r="J65" s="40"/>
      <c r="K65" s="39">
        <v>0.97</v>
      </c>
      <c r="L65" s="40">
        <v>419.46</v>
      </c>
      <c r="M65" s="40"/>
      <c r="N65" s="40"/>
      <c r="O65" s="40"/>
      <c r="P65" s="29"/>
    </row>
    <row r="66" spans="1:16" s="6" customFormat="1" ht="14.25">
      <c r="A66" s="36" t="s">
        <v>45</v>
      </c>
      <c r="B66" s="37" t="s">
        <v>140</v>
      </c>
      <c r="C66" s="38"/>
      <c r="D66" s="39">
        <v>0.51</v>
      </c>
      <c r="E66" s="40"/>
      <c r="F66" s="40"/>
      <c r="G66" s="40">
        <v>7.35</v>
      </c>
      <c r="H66" s="40"/>
      <c r="I66" s="40"/>
      <c r="J66" s="40"/>
      <c r="K66" s="39">
        <v>0.51</v>
      </c>
      <c r="L66" s="40">
        <v>220.54</v>
      </c>
      <c r="M66" s="40"/>
      <c r="N66" s="40"/>
      <c r="O66" s="40"/>
      <c r="P66" s="29"/>
    </row>
    <row r="67" spans="1:16" s="6" customFormat="1" ht="14.25">
      <c r="A67" s="36" t="s">
        <v>45</v>
      </c>
      <c r="B67" s="37" t="s">
        <v>48</v>
      </c>
      <c r="C67" s="38"/>
      <c r="D67" s="40"/>
      <c r="E67" s="40"/>
      <c r="F67" s="40"/>
      <c r="G67" s="40">
        <v>35.78</v>
      </c>
      <c r="H67" s="40"/>
      <c r="I67" s="40"/>
      <c r="J67" s="40"/>
      <c r="K67" s="40"/>
      <c r="L67" s="40">
        <v>1072.45</v>
      </c>
      <c r="M67" s="40"/>
      <c r="N67" s="40"/>
      <c r="O67" s="40"/>
      <c r="P67" s="29"/>
    </row>
    <row r="68" spans="1:16" s="6" customFormat="1" ht="313.5">
      <c r="A68" s="31">
        <v>18</v>
      </c>
      <c r="B68" s="32" t="s">
        <v>141</v>
      </c>
      <c r="C68" s="33" t="s">
        <v>142</v>
      </c>
      <c r="D68" s="34">
        <v>101.93</v>
      </c>
      <c r="E68" s="34">
        <v>101.51</v>
      </c>
      <c r="F68" s="35" t="s">
        <v>137</v>
      </c>
      <c r="G68" s="34">
        <v>305.77999999999997</v>
      </c>
      <c r="H68" s="34">
        <v>304.52</v>
      </c>
      <c r="I68" s="35" t="s">
        <v>143</v>
      </c>
      <c r="J68" s="35" t="s">
        <v>125</v>
      </c>
      <c r="K68" s="35" t="s">
        <v>41</v>
      </c>
      <c r="L68" s="34">
        <v>9150.7199999999993</v>
      </c>
      <c r="M68" s="34">
        <v>9132.5400000000009</v>
      </c>
      <c r="N68" s="35" t="s">
        <v>144</v>
      </c>
      <c r="O68" s="35" t="s">
        <v>145</v>
      </c>
    </row>
    <row r="69" spans="1:16" s="6" customFormat="1" ht="14.25">
      <c r="A69" s="36" t="s">
        <v>45</v>
      </c>
      <c r="B69" s="37" t="s">
        <v>146</v>
      </c>
      <c r="C69" s="38"/>
      <c r="D69" s="39">
        <v>0.91</v>
      </c>
      <c r="E69" s="40"/>
      <c r="F69" s="40"/>
      <c r="G69" s="40">
        <v>277.63</v>
      </c>
      <c r="H69" s="40"/>
      <c r="I69" s="40"/>
      <c r="J69" s="40"/>
      <c r="K69" s="39">
        <v>0.91</v>
      </c>
      <c r="L69" s="40">
        <v>8326.08</v>
      </c>
      <c r="M69" s="40"/>
      <c r="N69" s="40"/>
      <c r="O69" s="40"/>
      <c r="P69" s="29"/>
    </row>
    <row r="70" spans="1:16" s="6" customFormat="1" ht="14.25">
      <c r="A70" s="36" t="s">
        <v>45</v>
      </c>
      <c r="B70" s="37" t="s">
        <v>147</v>
      </c>
      <c r="C70" s="38"/>
      <c r="D70" s="39">
        <v>0.48</v>
      </c>
      <c r="E70" s="40"/>
      <c r="F70" s="40"/>
      <c r="G70" s="40">
        <v>146.44</v>
      </c>
      <c r="H70" s="40"/>
      <c r="I70" s="40"/>
      <c r="J70" s="40"/>
      <c r="K70" s="39">
        <v>0.48</v>
      </c>
      <c r="L70" s="40">
        <v>4391.78</v>
      </c>
      <c r="M70" s="40"/>
      <c r="N70" s="40"/>
      <c r="O70" s="40"/>
      <c r="P70" s="29"/>
    </row>
    <row r="71" spans="1:16" s="6" customFormat="1" ht="14.25">
      <c r="A71" s="36" t="s">
        <v>45</v>
      </c>
      <c r="B71" s="37" t="s">
        <v>48</v>
      </c>
      <c r="C71" s="38"/>
      <c r="D71" s="40"/>
      <c r="E71" s="40"/>
      <c r="F71" s="40"/>
      <c r="G71" s="40">
        <v>729.85</v>
      </c>
      <c r="H71" s="40"/>
      <c r="I71" s="40"/>
      <c r="J71" s="40"/>
      <c r="K71" s="40"/>
      <c r="L71" s="40">
        <v>21868.58</v>
      </c>
      <c r="M71" s="40"/>
      <c r="N71" s="40"/>
      <c r="O71" s="40"/>
      <c r="P71" s="29"/>
    </row>
    <row r="72" spans="1:16" s="6" customFormat="1" ht="85.5">
      <c r="A72" s="31">
        <v>19</v>
      </c>
      <c r="B72" s="32" t="s">
        <v>188</v>
      </c>
      <c r="C72" s="33" t="s">
        <v>142</v>
      </c>
      <c r="D72" s="34">
        <v>68.72</v>
      </c>
      <c r="E72" s="35" t="s">
        <v>148</v>
      </c>
      <c r="F72" s="35" t="s">
        <v>149</v>
      </c>
      <c r="G72" s="34">
        <v>206.16</v>
      </c>
      <c r="H72" s="35" t="s">
        <v>150</v>
      </c>
      <c r="I72" s="35" t="s">
        <v>151</v>
      </c>
      <c r="J72" s="35" t="s">
        <v>152</v>
      </c>
      <c r="K72" s="35" t="s">
        <v>153</v>
      </c>
      <c r="L72" s="34">
        <v>5353.56</v>
      </c>
      <c r="M72" s="35" t="s">
        <v>154</v>
      </c>
      <c r="N72" s="35" t="s">
        <v>155</v>
      </c>
      <c r="O72" s="35" t="s">
        <v>156</v>
      </c>
    </row>
    <row r="73" spans="1:16" s="6" customFormat="1" ht="14.25">
      <c r="A73" s="36" t="s">
        <v>45</v>
      </c>
      <c r="B73" s="37" t="s">
        <v>157</v>
      </c>
      <c r="C73" s="38"/>
      <c r="D73" s="39">
        <v>0.97</v>
      </c>
      <c r="E73" s="40"/>
      <c r="F73" s="40"/>
      <c r="G73" s="40">
        <v>160.94</v>
      </c>
      <c r="H73" s="40"/>
      <c r="I73" s="40"/>
      <c r="J73" s="40"/>
      <c r="K73" s="39">
        <v>0.97</v>
      </c>
      <c r="L73" s="40">
        <v>4826.4399999999996</v>
      </c>
      <c r="M73" s="40"/>
      <c r="N73" s="40"/>
      <c r="O73" s="40"/>
      <c r="P73" s="29"/>
    </row>
    <row r="74" spans="1:16" s="6" customFormat="1" ht="14.25">
      <c r="A74" s="36" t="s">
        <v>45</v>
      </c>
      <c r="B74" s="37" t="s">
        <v>158</v>
      </c>
      <c r="C74" s="38"/>
      <c r="D74" s="39">
        <v>0.51</v>
      </c>
      <c r="E74" s="40"/>
      <c r="F74" s="40"/>
      <c r="G74" s="40">
        <v>84.62</v>
      </c>
      <c r="H74" s="40"/>
      <c r="I74" s="40"/>
      <c r="J74" s="40"/>
      <c r="K74" s="39">
        <v>0.51</v>
      </c>
      <c r="L74" s="40">
        <v>2537.61</v>
      </c>
      <c r="M74" s="40"/>
      <c r="N74" s="40"/>
      <c r="O74" s="40"/>
      <c r="P74" s="29"/>
    </row>
    <row r="75" spans="1:16" s="6" customFormat="1" ht="14.25">
      <c r="A75" s="42" t="s">
        <v>45</v>
      </c>
      <c r="B75" s="43" t="s">
        <v>48</v>
      </c>
      <c r="C75" s="44"/>
      <c r="D75" s="45"/>
      <c r="E75" s="45"/>
      <c r="F75" s="45"/>
      <c r="G75" s="45">
        <v>451.72</v>
      </c>
      <c r="H75" s="45"/>
      <c r="I75" s="45"/>
      <c r="J75" s="45"/>
      <c r="K75" s="45"/>
      <c r="L75" s="45">
        <v>12717.61</v>
      </c>
      <c r="M75" s="45"/>
      <c r="N75" s="45"/>
      <c r="O75" s="45"/>
      <c r="P75" s="29"/>
    </row>
    <row r="76" spans="1:16" s="6" customFormat="1" ht="28.5">
      <c r="A76" s="50" t="s">
        <v>159</v>
      </c>
      <c r="B76" s="51"/>
      <c r="C76" s="51"/>
      <c r="D76" s="51"/>
      <c r="E76" s="51"/>
      <c r="F76" s="51"/>
      <c r="G76" s="46">
        <v>5395.57</v>
      </c>
      <c r="H76" s="46" t="s">
        <v>160</v>
      </c>
      <c r="I76" s="46" t="s">
        <v>161</v>
      </c>
      <c r="J76" s="46"/>
      <c r="K76" s="46"/>
      <c r="L76" s="46">
        <v>179102.61</v>
      </c>
      <c r="M76" s="46" t="s">
        <v>162</v>
      </c>
      <c r="N76" s="46" t="s">
        <v>163</v>
      </c>
      <c r="O76" s="46" t="s">
        <v>164</v>
      </c>
    </row>
    <row r="77" spans="1:16" s="6" customFormat="1" ht="14.25">
      <c r="A77" s="50" t="s">
        <v>165</v>
      </c>
      <c r="B77" s="51"/>
      <c r="C77" s="51"/>
      <c r="D77" s="51"/>
      <c r="E77" s="51"/>
      <c r="F77" s="51"/>
      <c r="G77" s="46"/>
      <c r="H77" s="46"/>
      <c r="I77" s="46"/>
      <c r="J77" s="46"/>
      <c r="K77" s="46"/>
      <c r="L77" s="46"/>
      <c r="M77" s="46"/>
      <c r="N77" s="46"/>
      <c r="O77" s="46"/>
    </row>
    <row r="78" spans="1:16" s="6" customFormat="1" ht="14.25">
      <c r="A78" s="50" t="s">
        <v>166</v>
      </c>
      <c r="B78" s="51"/>
      <c r="C78" s="51"/>
      <c r="D78" s="51"/>
      <c r="E78" s="51"/>
      <c r="F78" s="51"/>
      <c r="G78" s="46">
        <v>4082.64</v>
      </c>
      <c r="H78" s="46"/>
      <c r="I78" s="46"/>
      <c r="J78" s="46"/>
      <c r="K78" s="46"/>
      <c r="L78" s="46">
        <v>122438.23</v>
      </c>
      <c r="M78" s="46"/>
      <c r="N78" s="46"/>
      <c r="O78" s="46"/>
    </row>
    <row r="79" spans="1:16" s="6" customFormat="1" ht="14.25">
      <c r="A79" s="50" t="s">
        <v>167</v>
      </c>
      <c r="B79" s="51"/>
      <c r="C79" s="51"/>
      <c r="D79" s="51"/>
      <c r="E79" s="51"/>
      <c r="F79" s="51"/>
      <c r="G79" s="46">
        <v>1886.28</v>
      </c>
      <c r="H79" s="46"/>
      <c r="I79" s="46"/>
      <c r="J79" s="46"/>
      <c r="K79" s="46"/>
      <c r="L79" s="46">
        <v>79913.179999999993</v>
      </c>
      <c r="M79" s="46"/>
      <c r="N79" s="46"/>
      <c r="O79" s="46"/>
    </row>
    <row r="80" spans="1:16" s="6" customFormat="1" ht="14.25">
      <c r="A80" s="50" t="s">
        <v>168</v>
      </c>
      <c r="B80" s="51"/>
      <c r="C80" s="51"/>
      <c r="D80" s="51"/>
      <c r="E80" s="51"/>
      <c r="F80" s="51"/>
      <c r="G80" s="46">
        <v>280.02</v>
      </c>
      <c r="H80" s="46"/>
      <c r="I80" s="46"/>
      <c r="J80" s="46"/>
      <c r="K80" s="46"/>
      <c r="L80" s="46">
        <v>2344.0100000000002</v>
      </c>
      <c r="M80" s="46"/>
      <c r="N80" s="46"/>
      <c r="O80" s="46"/>
    </row>
    <row r="81" spans="1:15" s="6" customFormat="1" ht="15">
      <c r="A81" s="48" t="s">
        <v>169</v>
      </c>
      <c r="B81" s="49"/>
      <c r="C81" s="49"/>
      <c r="D81" s="49"/>
      <c r="E81" s="49"/>
      <c r="F81" s="49"/>
      <c r="G81" s="47">
        <v>3835.12</v>
      </c>
      <c r="H81" s="47"/>
      <c r="I81" s="47"/>
      <c r="J81" s="47"/>
      <c r="K81" s="47"/>
      <c r="L81" s="47">
        <v>115014.98</v>
      </c>
      <c r="M81" s="47"/>
      <c r="N81" s="47"/>
      <c r="O81" s="47"/>
    </row>
    <row r="82" spans="1:15" s="6" customFormat="1" ht="15">
      <c r="A82" s="48" t="s">
        <v>170</v>
      </c>
      <c r="B82" s="49"/>
      <c r="C82" s="49"/>
      <c r="D82" s="49"/>
      <c r="E82" s="49"/>
      <c r="F82" s="49"/>
      <c r="G82" s="47">
        <v>1997.34</v>
      </c>
      <c r="H82" s="47"/>
      <c r="I82" s="47"/>
      <c r="J82" s="47"/>
      <c r="K82" s="47"/>
      <c r="L82" s="47">
        <v>59899.77</v>
      </c>
      <c r="M82" s="47"/>
      <c r="N82" s="47"/>
      <c r="O82" s="47"/>
    </row>
    <row r="83" spans="1:15" s="6" customFormat="1" ht="15">
      <c r="A83" s="48" t="s">
        <v>171</v>
      </c>
      <c r="B83" s="49"/>
      <c r="C83" s="49"/>
      <c r="D83" s="49"/>
      <c r="E83" s="49"/>
      <c r="F83" s="49"/>
      <c r="G83" s="47"/>
      <c r="H83" s="47"/>
      <c r="I83" s="47"/>
      <c r="J83" s="47"/>
      <c r="K83" s="47"/>
      <c r="L83" s="47"/>
      <c r="M83" s="47"/>
      <c r="N83" s="47"/>
      <c r="O83" s="47"/>
    </row>
    <row r="84" spans="1:15" s="6" customFormat="1" ht="14.25">
      <c r="A84" s="50" t="s">
        <v>172</v>
      </c>
      <c r="B84" s="51"/>
      <c r="C84" s="51"/>
      <c r="D84" s="51"/>
      <c r="E84" s="51"/>
      <c r="F84" s="51"/>
      <c r="G84" s="46">
        <v>41.79</v>
      </c>
      <c r="H84" s="46"/>
      <c r="I84" s="46"/>
      <c r="J84" s="46"/>
      <c r="K84" s="46"/>
      <c r="L84" s="46">
        <v>6570.68</v>
      </c>
      <c r="M84" s="46"/>
      <c r="N84" s="46"/>
      <c r="O84" s="46"/>
    </row>
    <row r="85" spans="1:15" s="6" customFormat="1" ht="14.25">
      <c r="A85" s="50" t="s">
        <v>173</v>
      </c>
      <c r="B85" s="51"/>
      <c r="C85" s="51"/>
      <c r="D85" s="51"/>
      <c r="E85" s="51"/>
      <c r="F85" s="51"/>
      <c r="G85" s="46">
        <v>11186.24</v>
      </c>
      <c r="H85" s="46"/>
      <c r="I85" s="46"/>
      <c r="J85" s="46"/>
      <c r="K85" s="46"/>
      <c r="L85" s="46">
        <v>347447.17</v>
      </c>
      <c r="M85" s="46"/>
      <c r="N85" s="46"/>
      <c r="O85" s="46"/>
    </row>
    <row r="86" spans="1:15" s="6" customFormat="1" ht="15">
      <c r="A86" s="48" t="s">
        <v>174</v>
      </c>
      <c r="B86" s="49"/>
      <c r="C86" s="49"/>
      <c r="D86" s="49"/>
      <c r="E86" s="49"/>
      <c r="F86" s="49"/>
      <c r="G86" s="47">
        <v>11227.54</v>
      </c>
      <c r="H86" s="47"/>
      <c r="I86" s="47"/>
      <c r="J86" s="47"/>
      <c r="K86" s="47"/>
      <c r="L86" s="47">
        <v>354017.36</v>
      </c>
      <c r="M86" s="47"/>
      <c r="N86" s="47"/>
      <c r="O86" s="47"/>
    </row>
    <row r="87" spans="1:15" s="6" customFormat="1" ht="14.25">
      <c r="A87" s="50" t="s">
        <v>175</v>
      </c>
      <c r="B87" s="51"/>
      <c r="C87" s="51"/>
      <c r="D87" s="51"/>
      <c r="E87" s="51"/>
      <c r="F87" s="51"/>
      <c r="G87" s="46">
        <v>377.26</v>
      </c>
      <c r="H87" s="46"/>
      <c r="I87" s="46"/>
      <c r="J87" s="46"/>
      <c r="K87" s="46"/>
      <c r="L87" s="46">
        <v>15982.64</v>
      </c>
      <c r="M87" s="46"/>
      <c r="N87" s="46"/>
      <c r="O87" s="46"/>
    </row>
    <row r="88" spans="1:15" s="6" customFormat="1" ht="30">
      <c r="A88" s="48" t="s">
        <v>176</v>
      </c>
      <c r="B88" s="49"/>
      <c r="C88" s="49"/>
      <c r="D88" s="49"/>
      <c r="E88" s="49"/>
      <c r="F88" s="49"/>
      <c r="G88" s="47">
        <v>11604.8</v>
      </c>
      <c r="H88" s="47"/>
      <c r="I88" s="47"/>
      <c r="J88" s="47"/>
      <c r="K88" s="47"/>
      <c r="L88" s="47">
        <v>370000</v>
      </c>
      <c r="M88" s="47"/>
      <c r="N88" s="47"/>
      <c r="O88" s="47" t="s">
        <v>164</v>
      </c>
    </row>
    <row r="89" spans="1:15" s="6" customFormat="1" ht="14.25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8" customFormat="1" ht="14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4.25">
      <c r="A91" s="27" t="s">
        <v>10</v>
      </c>
      <c r="B91" s="9"/>
      <c r="C91" s="9"/>
      <c r="D91" s="28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4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4.25">
      <c r="A93" s="27" t="s">
        <v>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</sheetData>
  <mergeCells count="43"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  <mergeCell ref="A26:O26"/>
    <mergeCell ref="A76:F76"/>
    <mergeCell ref="A77:F77"/>
    <mergeCell ref="A78:F78"/>
    <mergeCell ref="A79:F79"/>
    <mergeCell ref="A88:F88"/>
    <mergeCell ref="A85:F85"/>
    <mergeCell ref="A86:F86"/>
    <mergeCell ref="A87:F87"/>
    <mergeCell ref="A80:F80"/>
    <mergeCell ref="A81:F81"/>
    <mergeCell ref="A82:F82"/>
    <mergeCell ref="A83:F83"/>
    <mergeCell ref="A84:F84"/>
  </mergeCells>
  <phoneticPr fontId="0" type="noConversion"/>
  <pageMargins left="0.23622047244094491" right="0.23622047244094491" top="0.47244094488188981" bottom="0.39370078740157483" header="0.31496062992125984" footer="0.19685039370078741"/>
  <pageSetup paperSize="9" scale="73" fitToHeight="30000" orientation="landscape" r:id="rId1"/>
  <headerFooter alignWithMargins="0"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Экономист2</cp:lastModifiedBy>
  <cp:lastPrinted>2019-03-21T10:54:00Z</cp:lastPrinted>
  <dcterms:created xsi:type="dcterms:W3CDTF">2003-01-28T12:33:10Z</dcterms:created>
  <dcterms:modified xsi:type="dcterms:W3CDTF">2023-11-30T06:18:27Z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